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KCN BAC DH" sheetId="1" r:id="rId1"/>
  </sheets>
  <definedNames>
    <definedName name="_xlnm.Print_Titles" localSheetId="0">'KCN BAC DH'!$8:$10</definedName>
  </definedNames>
  <calcPr fullCalcOnLoad="1"/>
</workbook>
</file>

<file path=xl/sharedStrings.xml><?xml version="1.0" encoding="utf-8"?>
<sst xmlns="http://schemas.openxmlformats.org/spreadsheetml/2006/main" count="184" uniqueCount="152">
  <si>
    <t>TÊN DỰ ÁN</t>
  </si>
  <si>
    <t>a</t>
  </si>
  <si>
    <t>b</t>
  </si>
  <si>
    <t>c</t>
  </si>
  <si>
    <t xml:space="preserve">Tổng diện tích QH KCN  </t>
  </si>
  <si>
    <t>Diện tích QH XD Nhà máy</t>
  </si>
  <si>
    <t>STT</t>
  </si>
  <si>
    <t>QUYẾT ĐỊNH CHO THUÊ ĐẤT</t>
  </si>
  <si>
    <t>Số Quyết định</t>
  </si>
  <si>
    <t>Thời hạn cho thuê đất</t>
  </si>
  <si>
    <t>TÊN NHÀ ĐẦU TƯ</t>
  </si>
  <si>
    <t>Địa điểm</t>
  </si>
  <si>
    <t>Nhà máy phân bón hỗn hợp NPK.</t>
  </si>
  <si>
    <t>Công ty cổ phần giống cây trồng Quảng Bình</t>
  </si>
  <si>
    <t>Nhà máy sản xuất cấu kiện xây dựng số I</t>
  </si>
  <si>
    <t>Công ty TNHH Tập đoàn Sơn Hải</t>
  </si>
  <si>
    <t>Nhà máy sản xuất gỗ ghép thanh và hàng nội thất cao cấp</t>
  </si>
  <si>
    <t xml:space="preserve">Công ty TNHH sản xuất đồ gỗ Hòa Bình </t>
  </si>
  <si>
    <t>Nhà máy sản xuất đồ uống không cồn, nước khoáng và kho sơ chế đóng gói Tuấn Việt</t>
  </si>
  <si>
    <t>Công ty TNHH thương mại tổng hợp Tuấn Việt</t>
  </si>
  <si>
    <t>Nhà máy chế biến gỗ công nghiệp Trường Thành</t>
  </si>
  <si>
    <t>Công ty TNHH XNK Công nghiệp Trường Thành.</t>
  </si>
  <si>
    <t>Nhà máy sản xuất hàng nông sản Thành Châu</t>
  </si>
  <si>
    <t xml:space="preserve">Công ty TNHH Thương mại Vận tải Tân Châu Phát </t>
  </si>
  <si>
    <t>Nhà máy sản xuất bê tông thương phẩm bê tông Nguyên Anh II</t>
  </si>
  <si>
    <t>Công ty CP SXVLXD Nguyên Anh II</t>
  </si>
  <si>
    <t>Nhà máy kết cấu thép Thanh Tin</t>
  </si>
  <si>
    <t>Công ty TNHH Dung Tin</t>
  </si>
  <si>
    <t>Nhà máy sản xuất bê tông thương phẩm cấu kiến bê tông đúc sẵn và bê tông nhựa nóng</t>
  </si>
  <si>
    <t>Công ty TNHH Hoàng Huy Toàn</t>
  </si>
  <si>
    <t>Nhà máy gạch sông Dinh (đợt 1)</t>
  </si>
  <si>
    <t>Công ty CP gốm sứ và xây dựng COSEVCO</t>
  </si>
  <si>
    <t>Đến ngày 13/6/2067</t>
  </si>
  <si>
    <t>Nhà máy sản xuất gỗ ván ép Sơn Kim</t>
  </si>
  <si>
    <t>Công ty Cổ phần Kính Sơn Kim</t>
  </si>
  <si>
    <t>Đến ngày 07/11/2062</t>
  </si>
  <si>
    <t xml:space="preserve">Quỹ đất chưa cho nhà đầu tư thuê </t>
  </si>
  <si>
    <t>Xã Thuận Đức</t>
  </si>
  <si>
    <t>đ</t>
  </si>
  <si>
    <t>Nhà máy sản xuất ván ép công nghiệp</t>
  </si>
  <si>
    <t>Công ty CP ĐTXD và PT đô thị Thăng Long</t>
  </si>
  <si>
    <t xml:space="preserve">Xã Lý Trạch </t>
  </si>
  <si>
    <t>Nhà máy chế biến nông sản Tamico</t>
  </si>
  <si>
    <t>Công ty CP chế biến nông sản TaMiCo</t>
  </si>
  <si>
    <t>Nhà máy sản xuất viên gỗ nén</t>
  </si>
  <si>
    <t>Công ty TNHH XD và TM Lộc Đại Phát</t>
  </si>
  <si>
    <t>Công ty TNHH Thương mại Hải Thủy.</t>
  </si>
  <si>
    <t>Đến ngày 31/8/2068</t>
  </si>
  <si>
    <t>Đến ngày 05/9/2068</t>
  </si>
  <si>
    <t>Diện tích (ha)</t>
  </si>
  <si>
    <t>104,77</t>
  </si>
  <si>
    <t xml:space="preserve">I. THÔNG TIN VỀ QUY HOẠCH KHU CÔNG NGHIỆP. </t>
  </si>
  <si>
    <t>II. THÔNG TIN CÁC DỰ ÁN ĐẦU TƯ VÀO KHU CÔNG NGHIỆP.</t>
  </si>
  <si>
    <t>50 năm kể từ ngày ký QĐ cho thuê đất</t>
  </si>
  <si>
    <t xml:space="preserve"> Đến ngày 26/5/2053  </t>
  </si>
  <si>
    <t>Đến tháng 12/2061</t>
  </si>
  <si>
    <t>Đến ngày 15/5/2068</t>
  </si>
  <si>
    <t>Đến ngày 12/5/2065</t>
  </si>
  <si>
    <t>Đến ngày 9/8/2066</t>
  </si>
  <si>
    <t xml:space="preserve"> Đến ngày 31/12/2065  </t>
  </si>
  <si>
    <t xml:space="preserve">Quyết định 438/QĐ-UBND ngày 04/03/2010 của UBND tỉnh Quảng Bình về việc phê duyệt quy hoạch chi tiết xây dựng Khu công nghiệp Bắc Đồng Hới, tỷ lệ 1/500. </t>
  </si>
  <si>
    <t xml:space="preserve">Quyết định 1309/QĐ-UBND ngày 19/4/2017 của UBND tỉnh Quảng Bình về việc phê duyệt Điều chỉnh Quy hoạch chi tiết lô đất có ký hiệu DV và lô đất có ký hiệu NN thuộc đồ án quy hoạch chi tiết xây dựng KCN Bắc Đồng Hới, tỷ lệ 1/500. </t>
  </si>
  <si>
    <t xml:space="preserve">Quyết định 2560/QĐ-UBND ngày 03/8/2018 của UBND tỉnh Quảng Bình về việc phê duyệt Điều chỉnh Quy hoạch phân khu chức năng các nhà máy sản xuất trong đồ án quy hoạch chi tiết xây dựng KCN Bắc Đồng Hới, tỷ lệ 1/500. </t>
  </si>
  <si>
    <t>Nhà máy sản xuất ván ép công nghiệp Hải Thủy</t>
  </si>
  <si>
    <t>Tổng cộng diện tích đất cho thuê</t>
  </si>
  <si>
    <t>Công ty TNHH cốt liệu và bê tông (Việt Nam)</t>
  </si>
  <si>
    <t xml:space="preserve">Nhà máy bê tông thương phẩm </t>
  </si>
  <si>
    <t xml:space="preserve">CÔNG KHAI DIỆN TÍCH ĐẤT CHƯA CHO THUÊ, CHO THUÊ TẠI KHU CÔNG NGHIỆP BẮC ĐỒNG HỚI, THÀNH PHỐ ĐỒNG HỚI VÀ HUYỆN BỐ TRẠCH             </t>
  </si>
  <si>
    <t>Nhà máy sản xuất ván ép công nghiệp (Đợt 2).</t>
  </si>
  <si>
    <t>Số 29221000017 ngày 25/12/2009</t>
  </si>
  <si>
    <t xml:space="preserve">Số 29221000055 ngày 14/01/2014
</t>
  </si>
  <si>
    <t xml:space="preserve">Số 29221000056 ngày 28/3/2014
</t>
  </si>
  <si>
    <t>Số  29221000058 ngày 30/10/2014</t>
  </si>
  <si>
    <t>Số 4436506200 ngày 20/7/2015 điều chỉnh lần 2 ngày 15/12/2017</t>
  </si>
  <si>
    <t>Số 05/QĐ-KKT ngày 04/01/2016; QĐ điều chỉnh chủ trương đầu tư số 495/QĐ-KKT ngày 8/5/2019 và QĐ giãn tiến độ đầu tư  số 825/QĐ-KKT ngày 11/7/2019</t>
  </si>
  <si>
    <t>Số 1266/QĐ-KKT ngày 25/8/2016</t>
  </si>
  <si>
    <t>Số 1178/QĐ-KKT ngày 9/8/2016</t>
  </si>
  <si>
    <t xml:space="preserve">Số  29221000060 ngày 12/5/2015
</t>
  </si>
  <si>
    <t>Số 650/QĐ-KKT ngày 13/6/2017; QĐ điều chỉnh chủ trương đầu tư số 527/QĐ-KKT ngày 18/5/2018 và QĐ giãn tiến độ đầu tư số 190/QĐ-KKT ngày 19/2/2019</t>
  </si>
  <si>
    <t>Số 239/QĐ-KKT ngày 8/3/2018 và QĐ số 784/QĐ-KKT 10/7/2018 (Giãn tiến độ)</t>
  </si>
  <si>
    <t>Số 515/QĐ-KKT ngày 15/5/2018</t>
  </si>
  <si>
    <t>Số 1014/QĐ-KKT ngày 31/8/2018; Điều chỉnh QĐ số 893/QĐ-KKT ngày 15/8/2019</t>
  </si>
  <si>
    <t>Số 1029/QĐ-KKT ngày 06/9/2018</t>
  </si>
  <si>
    <t>Số 1023/QĐ-KKT ngày 05/9/2018 và QĐ giãn tiến độ số 1171/QĐ-KKT ngày 27/9/2019</t>
  </si>
  <si>
    <t>Số 214878167 ngày 03/10/2018 và QĐ giãn tiến độ số 1455/QĐ-KKT ngày 22/11/2019</t>
  </si>
  <si>
    <t>QUYẾT ĐỊNH CHỦ TRƯƠNG ĐẦU TƯ/ GIẤY CHỨNG NHẬN ĐĂNG KÝ ĐẦU TƯ</t>
  </si>
  <si>
    <t>Số Giấy chứng nhận đăng ký đầu tư</t>
  </si>
  <si>
    <t>Nhà máy xuất ván lạng, ván bóc</t>
  </si>
  <si>
    <t>Công ty CP XD và Thương mại Hưng Thịnh</t>
  </si>
  <si>
    <t>Số 1554/QĐ-KKT ngày 27/12/2018</t>
  </si>
  <si>
    <t>Nhà máy xuất ván lép phủ phim</t>
  </si>
  <si>
    <t>Số 1553/QĐ-KKT ngày 27/12/2018</t>
  </si>
  <si>
    <t>Nhà máy sản xuất viên nén năng lượng Hoàng An Phát</t>
  </si>
  <si>
    <t xml:space="preserve">Công ty TNHH Thương mại Hoàng An Phát </t>
  </si>
  <si>
    <t xml:space="preserve">Nhà máy sản xuất gỗ công nghiệp </t>
  </si>
  <si>
    <t>Công ty TNHH Sản xuất Vận tải và Thương mại Tổng hợp Quảng Bình</t>
  </si>
  <si>
    <t>Nhà máy sản xuất viên nén, gia công chế tác đá và vật liệu xây dựng</t>
  </si>
  <si>
    <t>Nhà máy sản xuất lâm sản Tân Quang Phát</t>
  </si>
  <si>
    <t>Công ty TNHH Dịch vụ và Thương mại Tân Quang Phát</t>
  </si>
  <si>
    <t>số 538/QĐ-KKT ngày 15/5/2020</t>
  </si>
  <si>
    <t>Nhà máy sản xuất đá mỹ nghệ</t>
  </si>
  <si>
    <t>Công ty TNHH Dịch vụ và Thương mại Đức Lâm</t>
  </si>
  <si>
    <t>số 629/QĐ-KKT ngày 9/6/2020</t>
  </si>
  <si>
    <t>Nhà máy sản xuất nước uống đóng chai ion Kiềm Nhật Lệ</t>
  </si>
  <si>
    <t>Công ty TNHH Dịch vụ Thắng Giang</t>
  </si>
  <si>
    <t>số 728/QĐ-KKT ngày 29/6/2020</t>
  </si>
  <si>
    <t>Nhà máy Oxy Quảng Bình</t>
  </si>
  <si>
    <t xml:space="preserve">Công ty Cổ phần Khí công nghiệp Nghệ An </t>
  </si>
  <si>
    <t>Số 250/QĐ-KKT ngày 9/3/2020</t>
  </si>
  <si>
    <t>Đến ngày 27/12/2068</t>
  </si>
  <si>
    <t>Đến ngày 4/6/2069</t>
  </si>
  <si>
    <t>Đến ngày 23/5/2069</t>
  </si>
  <si>
    <t>Số 644/QĐ-KKT ngày 04/6/2019</t>
  </si>
  <si>
    <t>Số 572/QĐ-KKT ngày 23/5/2019</t>
  </si>
  <si>
    <t>Số 529/QĐ-KKT ngày 14/5/2020</t>
  </si>
  <si>
    <t>Số 44/QĐ-KKT ngày 10/1/2020</t>
  </si>
  <si>
    <t>Đến ngày 10/1/2070</t>
  </si>
  <si>
    <t>Đến ngày 14/5/2070</t>
  </si>
  <si>
    <t>Đến ngày 15/5/2070</t>
  </si>
  <si>
    <t>Đến ngày 9/6/2070</t>
  </si>
  <si>
    <t>Đến ngày 29/6/2070</t>
  </si>
  <si>
    <t>Số 17/QĐ-UBND Ngày 1/12/2010</t>
  </si>
  <si>
    <t>Số 954/QĐ-UBND Ngày 21/4/2014</t>
  </si>
  <si>
    <t>Số 1275a/QĐ-UBND Ngày 30/6/2014</t>
  </si>
  <si>
    <t>Số 1036/QĐ-UBND Ngày 20/4/2015</t>
  </si>
  <si>
    <t>Số 3943/QĐ-UBND Ngày 31/12/2015</t>
  </si>
  <si>
    <t>Số 3632/QĐ-UBND Ngày 15/9/2016</t>
  </si>
  <si>
    <t>Số 2791/QĐ-UBND Ngày 17/12/2015</t>
  </si>
  <si>
    <t>Số 3268/QĐ-UBND Ngày 19/10/2016</t>
  </si>
  <si>
    <t>Số 1899/QĐ-UBND  Ngày 30/5/2017  và QĐ điều chỉnh số 3394/QĐ-UBND  Ngày 27/9/2017</t>
  </si>
  <si>
    <t xml:space="preserve">  Số 634/QĐ-UBND; Số 633/QĐ-UBND Ngày 2/3/2018</t>
  </si>
  <si>
    <t xml:space="preserve">Số 1104/QĐ-UBND Ngày 6/4/2018 </t>
  </si>
  <si>
    <t>Số 2435/QĐ-UBND Ngày 23/7/2018</t>
  </si>
  <si>
    <t xml:space="preserve">số 3262/QĐ-UBND Ngày 27/8/2019 </t>
  </si>
  <si>
    <t>QĐ thu hồi đất số 3776/QĐ-UBND Ngày 04/10/2019.</t>
  </si>
  <si>
    <t>Số 4245/QĐ-UBND Ngày 30/10/2019</t>
  </si>
  <si>
    <t>Số 1727/QĐ-UBND Ngày 28/5/2020</t>
  </si>
  <si>
    <t xml:space="preserve">Ghi chú </t>
  </si>
  <si>
    <t xml:space="preserve">Xã Thuận Đức diện tích 1,04589 ha và xã Lý Trạch diện tích 1,14823ha. </t>
  </si>
  <si>
    <t xml:space="preserve">Xã Thuận Đức diện tích 0,5239 ha và xã Lý Trạch diện tích 0,25614 ha. </t>
  </si>
  <si>
    <t xml:space="preserve">Xã Thuận Đức 7118.8 m2 và xã Lý Trạch 2880.9 m2. </t>
  </si>
  <si>
    <t>Xã Thuận Đức 11070.6 m2 và xã Lý Trạch 917.9m2.</t>
  </si>
  <si>
    <t xml:space="preserve">Xã Thuận Đức. </t>
  </si>
  <si>
    <t>Xã Thuận Đức.</t>
  </si>
  <si>
    <t>Số Quyết định; Ngày tháng năm</t>
  </si>
  <si>
    <t>Dự án chưa có QĐ cho thuê đất</t>
  </si>
  <si>
    <t>Công ty TNHH đầu tư phát triển T&amp;Z</t>
  </si>
  <si>
    <t>Đến ngày 06/9/2068</t>
  </si>
  <si>
    <t>Xã Lý Trạch diện tích 4,06 ha; Xã Thuận Đức diện tích 0,00828 ha</t>
  </si>
  <si>
    <t>Công ty Cổ phần Đầu tư và Phát triển đô thị Thăng Long</t>
  </si>
  <si>
    <t>Công ty Cổ phàn Xây dựng và Thương mại Hưng Thịnh</t>
  </si>
  <si>
    <t xml:space="preserve">Xã Thuận Đức diện tích 28619.3 m2 và xã Lý Trạch diện tích 6884.4 m2.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</si>
</sst>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0.00;[Red]#,##0.00"/>
    <numFmt numFmtId="178" formatCode="0.000"/>
    <numFmt numFmtId="179" formatCode="0.0"/>
    <numFmt numFmtId="180" formatCode="0.0000"/>
  </numFmts>
  <fonts count="47">
    <font>
      <sz val="12"/>
      <name val="Arial"/>
      <family val="0"/>
    </font>
    <font>
      <sz val="12"/>
      <name val=".VnTime"/>
      <family val="2"/>
    </font>
    <font>
      <sz val="14"/>
      <name val="Times New Roman"/>
      <family val="1"/>
    </font>
    <font>
      <b/>
      <sz val="14"/>
      <name val="Times New Roman"/>
      <family val="1"/>
    </font>
    <font>
      <b/>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b/>
      <i/>
      <sz val="14"/>
      <color indexed="8"/>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i/>
      <sz val="14"/>
      <color theme="1"/>
      <name val="Times New Roman"/>
      <family val="1"/>
    </font>
    <font>
      <b/>
      <sz val="14"/>
      <color theme="1"/>
      <name val="Times New Roman"/>
      <family val="1"/>
    </font>
    <font>
      <b/>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4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177"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179" fontId="2" fillId="0" borderId="10" xfId="0" applyNumberFormat="1" applyFont="1" applyBorder="1" applyAlignment="1">
      <alignment horizontal="center" vertical="center" wrapText="1"/>
    </xf>
    <xf numFmtId="0" fontId="3" fillId="0" borderId="0" xfId="0" applyFont="1" applyBorder="1" applyAlignment="1">
      <alignment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8" fontId="2" fillId="0" borderId="10" xfId="0" applyNumberFormat="1" applyFont="1" applyBorder="1" applyAlignment="1">
      <alignment horizontal="center" vertical="center" wrapText="1"/>
    </xf>
    <xf numFmtId="177" fontId="2" fillId="0" borderId="10" xfId="0" applyNumberFormat="1" applyFont="1" applyBorder="1" applyAlignment="1">
      <alignment horizontal="left" vertical="center" wrapText="1"/>
    </xf>
    <xf numFmtId="0" fontId="0" fillId="0" borderId="0" xfId="0" applyAlignment="1">
      <alignment horizontal="center"/>
    </xf>
    <xf numFmtId="0" fontId="0" fillId="0" borderId="10" xfId="0" applyBorder="1" applyAlignment="1">
      <alignment/>
    </xf>
    <xf numFmtId="0" fontId="4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44"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46"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40"/>
  <sheetViews>
    <sheetView tabSelected="1" zoomScale="70" zoomScaleNormal="70" zoomScalePageLayoutView="0" workbookViewId="0" topLeftCell="A1">
      <selection activeCell="A5" sqref="A5:J5"/>
    </sheetView>
  </sheetViews>
  <sheetFormatPr defaultColWidth="8.88671875" defaultRowHeight="15"/>
  <cols>
    <col min="1" max="1" width="4.99609375" style="0" customWidth="1"/>
    <col min="2" max="2" width="29.3359375" style="0" customWidth="1"/>
    <col min="3" max="3" width="28.21484375" style="0" customWidth="1"/>
    <col min="4" max="4" width="20.99609375" style="0" customWidth="1"/>
    <col min="5" max="5" width="18.10546875" style="0" customWidth="1"/>
    <col min="6" max="6" width="19.10546875" style="0" customWidth="1"/>
    <col min="7" max="7" width="8.99609375" style="0" customWidth="1"/>
    <col min="8" max="8" width="13.3359375" style="0" customWidth="1"/>
    <col min="9" max="9" width="15.99609375" style="15" customWidth="1"/>
    <col min="10" max="10" width="11.99609375" style="0" customWidth="1"/>
  </cols>
  <sheetData>
    <row r="2" spans="1:10" ht="43.5" customHeight="1">
      <c r="A2" s="23" t="s">
        <v>67</v>
      </c>
      <c r="B2" s="23"/>
      <c r="C2" s="23"/>
      <c r="D2" s="23"/>
      <c r="E2" s="23"/>
      <c r="F2" s="23"/>
      <c r="G2" s="23"/>
      <c r="H2" s="23"/>
      <c r="I2" s="23"/>
      <c r="J2" s="10"/>
    </row>
    <row r="3" spans="1:10" ht="36.75" customHeight="1">
      <c r="A3" s="21" t="s">
        <v>51</v>
      </c>
      <c r="B3" s="21"/>
      <c r="C3" s="21"/>
      <c r="D3" s="21"/>
      <c r="E3" s="21"/>
      <c r="F3" s="21"/>
      <c r="G3" s="21"/>
      <c r="H3" s="21"/>
      <c r="I3" s="21"/>
      <c r="J3" s="10"/>
    </row>
    <row r="4" spans="1:10" ht="35.25" customHeight="1">
      <c r="A4" s="20" t="s">
        <v>60</v>
      </c>
      <c r="B4" s="20"/>
      <c r="C4" s="20"/>
      <c r="D4" s="20"/>
      <c r="E4" s="20"/>
      <c r="F4" s="20"/>
      <c r="G4" s="20"/>
      <c r="H4" s="20"/>
      <c r="I4" s="20"/>
      <c r="J4" s="20"/>
    </row>
    <row r="5" spans="1:10" ht="47.25" customHeight="1">
      <c r="A5" s="20" t="s">
        <v>61</v>
      </c>
      <c r="B5" s="20"/>
      <c r="C5" s="20"/>
      <c r="D5" s="20"/>
      <c r="E5" s="20"/>
      <c r="F5" s="20"/>
      <c r="G5" s="20"/>
      <c r="H5" s="20"/>
      <c r="I5" s="20"/>
      <c r="J5" s="20"/>
    </row>
    <row r="6" spans="1:10" ht="47.25" customHeight="1">
      <c r="A6" s="20" t="s">
        <v>62</v>
      </c>
      <c r="B6" s="20"/>
      <c r="C6" s="20"/>
      <c r="D6" s="20"/>
      <c r="E6" s="20"/>
      <c r="F6" s="20"/>
      <c r="G6" s="20"/>
      <c r="H6" s="20"/>
      <c r="I6" s="20"/>
      <c r="J6" s="20"/>
    </row>
    <row r="7" spans="1:10" ht="35.25" customHeight="1">
      <c r="A7" s="21" t="s">
        <v>52</v>
      </c>
      <c r="B7" s="21"/>
      <c r="C7" s="21"/>
      <c r="D7" s="21"/>
      <c r="E7" s="21"/>
      <c r="F7" s="21"/>
      <c r="G7" s="21"/>
      <c r="H7" s="21"/>
      <c r="I7" s="21"/>
      <c r="J7" s="10"/>
    </row>
    <row r="8" spans="1:10" ht="55.5" customHeight="1">
      <c r="A8" s="19" t="s">
        <v>6</v>
      </c>
      <c r="B8" s="19" t="s">
        <v>0</v>
      </c>
      <c r="C8" s="19" t="s">
        <v>10</v>
      </c>
      <c r="D8" s="24" t="s">
        <v>85</v>
      </c>
      <c r="E8" s="24"/>
      <c r="F8" s="19" t="s">
        <v>7</v>
      </c>
      <c r="G8" s="19"/>
      <c r="H8" s="19"/>
      <c r="I8" s="19"/>
      <c r="J8" s="19" t="s">
        <v>137</v>
      </c>
    </row>
    <row r="9" spans="1:10" ht="15.75" customHeight="1">
      <c r="A9" s="19"/>
      <c r="B9" s="19"/>
      <c r="C9" s="19"/>
      <c r="D9" s="19" t="s">
        <v>8</v>
      </c>
      <c r="E9" s="19" t="s">
        <v>86</v>
      </c>
      <c r="F9" s="19" t="s">
        <v>144</v>
      </c>
      <c r="G9" s="19" t="s">
        <v>49</v>
      </c>
      <c r="H9" s="19" t="s">
        <v>9</v>
      </c>
      <c r="I9" s="19" t="s">
        <v>11</v>
      </c>
      <c r="J9" s="19"/>
    </row>
    <row r="10" spans="1:10" ht="40.5" customHeight="1">
      <c r="A10" s="19"/>
      <c r="B10" s="19"/>
      <c r="C10" s="19"/>
      <c r="D10" s="19"/>
      <c r="E10" s="19"/>
      <c r="F10" s="19"/>
      <c r="G10" s="19"/>
      <c r="H10" s="19"/>
      <c r="I10" s="19"/>
      <c r="J10" s="19"/>
    </row>
    <row r="11" spans="1:10" ht="84" customHeight="1">
      <c r="A11" s="2">
        <v>1</v>
      </c>
      <c r="B11" s="3" t="s">
        <v>12</v>
      </c>
      <c r="C11" s="3" t="s">
        <v>13</v>
      </c>
      <c r="D11" s="2"/>
      <c r="E11" s="2" t="s">
        <v>69</v>
      </c>
      <c r="F11" s="2" t="s">
        <v>121</v>
      </c>
      <c r="G11" s="2">
        <f>38189/10000</f>
        <v>3.8189</v>
      </c>
      <c r="H11" s="1" t="s">
        <v>53</v>
      </c>
      <c r="I11" s="6" t="s">
        <v>37</v>
      </c>
      <c r="J11" s="14"/>
    </row>
    <row r="12" spans="1:10" ht="75" customHeight="1">
      <c r="A12" s="2">
        <v>2</v>
      </c>
      <c r="B12" s="3" t="s">
        <v>14</v>
      </c>
      <c r="C12" s="3" t="s">
        <v>15</v>
      </c>
      <c r="D12" s="2"/>
      <c r="E12" s="2" t="s">
        <v>70</v>
      </c>
      <c r="F12" s="2" t="s">
        <v>122</v>
      </c>
      <c r="G12" s="7">
        <v>2.5</v>
      </c>
      <c r="H12" s="1" t="s">
        <v>53</v>
      </c>
      <c r="I12" s="6" t="s">
        <v>37</v>
      </c>
      <c r="J12" s="14"/>
    </row>
    <row r="13" spans="1:10" ht="81.75" customHeight="1">
      <c r="A13" s="2">
        <v>3</v>
      </c>
      <c r="B13" s="3" t="s">
        <v>16</v>
      </c>
      <c r="C13" s="3" t="s">
        <v>17</v>
      </c>
      <c r="D13" s="2"/>
      <c r="E13" s="2" t="s">
        <v>71</v>
      </c>
      <c r="F13" s="2" t="s">
        <v>123</v>
      </c>
      <c r="G13" s="7">
        <v>2</v>
      </c>
      <c r="H13" s="1" t="s">
        <v>53</v>
      </c>
      <c r="I13" s="6" t="s">
        <v>37</v>
      </c>
      <c r="J13" s="14"/>
    </row>
    <row r="14" spans="1:10" ht="90.75" customHeight="1">
      <c r="A14" s="2">
        <v>4</v>
      </c>
      <c r="B14" s="3" t="s">
        <v>18</v>
      </c>
      <c r="C14" s="3" t="s">
        <v>19</v>
      </c>
      <c r="D14" s="2"/>
      <c r="E14" s="2" t="s">
        <v>72</v>
      </c>
      <c r="F14" s="2" t="s">
        <v>124</v>
      </c>
      <c r="G14" s="7">
        <v>0.9</v>
      </c>
      <c r="H14" s="1" t="s">
        <v>53</v>
      </c>
      <c r="I14" s="6" t="s">
        <v>37</v>
      </c>
      <c r="J14" s="14"/>
    </row>
    <row r="15" spans="1:10" ht="75.75" customHeight="1">
      <c r="A15" s="2">
        <v>5</v>
      </c>
      <c r="B15" s="3" t="s">
        <v>20</v>
      </c>
      <c r="C15" s="3" t="s">
        <v>21</v>
      </c>
      <c r="D15" s="2"/>
      <c r="E15" s="2" t="s">
        <v>73</v>
      </c>
      <c r="F15" s="2" t="s">
        <v>125</v>
      </c>
      <c r="G15" s="7">
        <f>15500/10000</f>
        <v>1.55</v>
      </c>
      <c r="H15" s="7" t="s">
        <v>59</v>
      </c>
      <c r="I15" s="6" t="s">
        <v>37</v>
      </c>
      <c r="J15" s="14"/>
    </row>
    <row r="16" spans="1:10" ht="153.75" customHeight="1">
      <c r="A16" s="2">
        <v>6</v>
      </c>
      <c r="B16" s="3" t="s">
        <v>22</v>
      </c>
      <c r="C16" s="3" t="s">
        <v>23</v>
      </c>
      <c r="D16" s="2" t="s">
        <v>74</v>
      </c>
      <c r="E16" s="2"/>
      <c r="F16" s="2" t="s">
        <v>126</v>
      </c>
      <c r="G16" s="7">
        <f>65102.2/10000</f>
        <v>6.5102199999999995</v>
      </c>
      <c r="H16" s="7" t="s">
        <v>54</v>
      </c>
      <c r="I16" s="6" t="s">
        <v>37</v>
      </c>
      <c r="J16" s="14"/>
    </row>
    <row r="17" spans="1:10" ht="67.5" customHeight="1">
      <c r="A17" s="2">
        <v>7</v>
      </c>
      <c r="B17" s="3" t="s">
        <v>24</v>
      </c>
      <c r="C17" s="3" t="s">
        <v>25</v>
      </c>
      <c r="D17" s="2" t="s">
        <v>75</v>
      </c>
      <c r="E17" s="2"/>
      <c r="F17" s="2" t="s">
        <v>127</v>
      </c>
      <c r="G17" s="7">
        <v>1.2</v>
      </c>
      <c r="H17" s="7" t="s">
        <v>55</v>
      </c>
      <c r="I17" s="6" t="s">
        <v>37</v>
      </c>
      <c r="J17" s="14"/>
    </row>
    <row r="18" spans="1:10" ht="73.5" customHeight="1">
      <c r="A18" s="2">
        <v>8</v>
      </c>
      <c r="B18" s="3" t="s">
        <v>26</v>
      </c>
      <c r="C18" s="3" t="s">
        <v>27</v>
      </c>
      <c r="D18" s="11" t="s">
        <v>76</v>
      </c>
      <c r="E18" s="2"/>
      <c r="F18" s="2" t="s">
        <v>128</v>
      </c>
      <c r="G18" s="7">
        <f>6821/10000</f>
        <v>0.6821</v>
      </c>
      <c r="H18" s="8" t="s">
        <v>58</v>
      </c>
      <c r="I18" s="6" t="s">
        <v>37</v>
      </c>
      <c r="J18" s="14"/>
    </row>
    <row r="19" spans="1:10" ht="123" customHeight="1">
      <c r="A19" s="2">
        <v>9</v>
      </c>
      <c r="B19" s="3" t="s">
        <v>28</v>
      </c>
      <c r="C19" s="3" t="s">
        <v>29</v>
      </c>
      <c r="D19" s="4"/>
      <c r="E19" s="12" t="s">
        <v>77</v>
      </c>
      <c r="F19" s="2" t="s">
        <v>129</v>
      </c>
      <c r="G19" s="7">
        <f>21808.6/10000</f>
        <v>2.18086</v>
      </c>
      <c r="H19" s="8" t="s">
        <v>57</v>
      </c>
      <c r="I19" s="6" t="s">
        <v>37</v>
      </c>
      <c r="J19" s="14"/>
    </row>
    <row r="20" spans="1:10" ht="162" customHeight="1">
      <c r="A20" s="2">
        <v>10</v>
      </c>
      <c r="B20" s="3" t="s">
        <v>30</v>
      </c>
      <c r="C20" s="3" t="s">
        <v>31</v>
      </c>
      <c r="D20" s="2" t="s">
        <v>78</v>
      </c>
      <c r="E20" s="2"/>
      <c r="F20" s="2" t="s">
        <v>130</v>
      </c>
      <c r="G20" s="9">
        <f>40694.2/10000</f>
        <v>4.06942</v>
      </c>
      <c r="H20" s="8" t="s">
        <v>32</v>
      </c>
      <c r="I20" s="6" t="s">
        <v>148</v>
      </c>
      <c r="J20" s="14"/>
    </row>
    <row r="21" spans="1:10" ht="86.25" customHeight="1">
      <c r="A21" s="2">
        <v>11</v>
      </c>
      <c r="B21" s="3" t="s">
        <v>33</v>
      </c>
      <c r="C21" s="3" t="s">
        <v>34</v>
      </c>
      <c r="D21" s="2" t="s">
        <v>79</v>
      </c>
      <c r="E21" s="2"/>
      <c r="F21" s="2" t="s">
        <v>131</v>
      </c>
      <c r="G21" s="7">
        <f>40500/10000</f>
        <v>4.05</v>
      </c>
      <c r="H21" s="8" t="s">
        <v>35</v>
      </c>
      <c r="I21" s="6" t="s">
        <v>37</v>
      </c>
      <c r="J21" s="14"/>
    </row>
    <row r="22" spans="1:10" ht="87.75" customHeight="1">
      <c r="A22" s="2">
        <v>12</v>
      </c>
      <c r="B22" s="3" t="s">
        <v>39</v>
      </c>
      <c r="C22" s="3" t="s">
        <v>40</v>
      </c>
      <c r="D22" s="2" t="s">
        <v>80</v>
      </c>
      <c r="E22" s="2"/>
      <c r="F22" s="2" t="s">
        <v>132</v>
      </c>
      <c r="G22" s="7">
        <f>46169.2/10000</f>
        <v>4.6169199999999995</v>
      </c>
      <c r="H22" s="8" t="s">
        <v>56</v>
      </c>
      <c r="I22" s="6" t="s">
        <v>41</v>
      </c>
      <c r="J22" s="14"/>
    </row>
    <row r="23" spans="1:10" ht="88.5" customHeight="1">
      <c r="A23" s="2">
        <v>13</v>
      </c>
      <c r="B23" s="3" t="s">
        <v>42</v>
      </c>
      <c r="C23" s="3" t="s">
        <v>43</v>
      </c>
      <c r="D23" s="2" t="s">
        <v>81</v>
      </c>
      <c r="E23" s="2"/>
      <c r="F23" s="2" t="s">
        <v>133</v>
      </c>
      <c r="G23" s="7">
        <f>32292.5/10000</f>
        <v>3.22925</v>
      </c>
      <c r="H23" s="8" t="s">
        <v>47</v>
      </c>
      <c r="I23" s="6" t="s">
        <v>37</v>
      </c>
      <c r="J23" s="14"/>
    </row>
    <row r="24" spans="1:10" ht="133.5" customHeight="1">
      <c r="A24" s="2">
        <v>14</v>
      </c>
      <c r="B24" s="3" t="s">
        <v>63</v>
      </c>
      <c r="C24" s="3" t="s">
        <v>46</v>
      </c>
      <c r="D24" s="2" t="s">
        <v>82</v>
      </c>
      <c r="E24" s="2"/>
      <c r="F24" s="1" t="s">
        <v>134</v>
      </c>
      <c r="G24" s="2">
        <f>11482.3/10000+10458.9/10000</f>
        <v>2.19412</v>
      </c>
      <c r="H24" s="2" t="s">
        <v>147</v>
      </c>
      <c r="I24" s="6" t="s">
        <v>138</v>
      </c>
      <c r="J24" s="6" t="s">
        <v>145</v>
      </c>
    </row>
    <row r="25" spans="1:10" ht="102" customHeight="1">
      <c r="A25" s="2">
        <v>15</v>
      </c>
      <c r="B25" s="3" t="s">
        <v>44</v>
      </c>
      <c r="C25" s="3" t="s">
        <v>45</v>
      </c>
      <c r="D25" s="2" t="s">
        <v>83</v>
      </c>
      <c r="E25" s="2"/>
      <c r="F25" s="2" t="s">
        <v>135</v>
      </c>
      <c r="G25" s="7">
        <f>19833.9/10000</f>
        <v>1.9833900000000002</v>
      </c>
      <c r="H25" s="8" t="s">
        <v>48</v>
      </c>
      <c r="I25" s="6" t="s">
        <v>37</v>
      </c>
      <c r="J25" s="14"/>
    </row>
    <row r="26" spans="1:10" ht="138.75" customHeight="1">
      <c r="A26" s="2">
        <v>16</v>
      </c>
      <c r="B26" s="3" t="s">
        <v>66</v>
      </c>
      <c r="C26" s="3" t="s">
        <v>65</v>
      </c>
      <c r="D26" s="2"/>
      <c r="E26" s="2" t="s">
        <v>84</v>
      </c>
      <c r="F26" s="1" t="s">
        <v>134</v>
      </c>
      <c r="G26" s="7">
        <f>7800.4/10000</f>
        <v>0.78004</v>
      </c>
      <c r="H26" s="8"/>
      <c r="I26" s="6" t="s">
        <v>139</v>
      </c>
      <c r="J26" s="6" t="s">
        <v>145</v>
      </c>
    </row>
    <row r="27" spans="1:10" ht="99" customHeight="1">
      <c r="A27" s="2">
        <v>17</v>
      </c>
      <c r="B27" s="3" t="s">
        <v>68</v>
      </c>
      <c r="C27" s="3" t="s">
        <v>149</v>
      </c>
      <c r="D27" s="2" t="s">
        <v>108</v>
      </c>
      <c r="E27" s="2"/>
      <c r="F27" s="2" t="s">
        <v>136</v>
      </c>
      <c r="G27" s="7">
        <f>2076.4/10000</f>
        <v>0.20764000000000002</v>
      </c>
      <c r="H27" s="8" t="s">
        <v>56</v>
      </c>
      <c r="I27" s="6" t="s">
        <v>41</v>
      </c>
      <c r="J27" s="14"/>
    </row>
    <row r="28" spans="1:10" ht="111" customHeight="1">
      <c r="A28" s="2">
        <v>18</v>
      </c>
      <c r="B28" s="3" t="s">
        <v>87</v>
      </c>
      <c r="C28" s="3" t="s">
        <v>88</v>
      </c>
      <c r="D28" s="2" t="s">
        <v>89</v>
      </c>
      <c r="E28" s="2"/>
      <c r="F28" s="1"/>
      <c r="G28" s="8">
        <f>9999.7/10000</f>
        <v>0.99997</v>
      </c>
      <c r="H28" s="8" t="s">
        <v>109</v>
      </c>
      <c r="I28" s="6" t="s">
        <v>140</v>
      </c>
      <c r="J28" s="6" t="s">
        <v>145</v>
      </c>
    </row>
    <row r="29" spans="1:10" ht="117" customHeight="1">
      <c r="A29" s="2">
        <v>19</v>
      </c>
      <c r="B29" s="3" t="s">
        <v>90</v>
      </c>
      <c r="C29" s="3" t="s">
        <v>150</v>
      </c>
      <c r="D29" s="2" t="s">
        <v>91</v>
      </c>
      <c r="E29" s="2"/>
      <c r="F29" s="1"/>
      <c r="G29" s="7">
        <f>11988.5/10000</f>
        <v>1.19885</v>
      </c>
      <c r="H29" s="8" t="s">
        <v>109</v>
      </c>
      <c r="I29" s="6" t="s">
        <v>141</v>
      </c>
      <c r="J29" s="6" t="s">
        <v>145</v>
      </c>
    </row>
    <row r="30" spans="1:10" ht="64.5" customHeight="1">
      <c r="A30" s="2">
        <v>20</v>
      </c>
      <c r="B30" s="3" t="s">
        <v>92</v>
      </c>
      <c r="C30" s="3" t="s">
        <v>93</v>
      </c>
      <c r="D30" s="2" t="s">
        <v>112</v>
      </c>
      <c r="E30" s="2"/>
      <c r="F30" s="1"/>
      <c r="G30" s="13">
        <f>4499.7/10000</f>
        <v>0.44997</v>
      </c>
      <c r="H30" s="8" t="s">
        <v>110</v>
      </c>
      <c r="I30" s="6" t="s">
        <v>142</v>
      </c>
      <c r="J30" s="6" t="s">
        <v>145</v>
      </c>
    </row>
    <row r="31" spans="1:10" ht="95.25" customHeight="1">
      <c r="A31" s="2">
        <v>21</v>
      </c>
      <c r="B31" s="3" t="s">
        <v>94</v>
      </c>
      <c r="C31" s="3" t="s">
        <v>95</v>
      </c>
      <c r="D31" s="2" t="s">
        <v>113</v>
      </c>
      <c r="E31" s="2"/>
      <c r="F31" s="1"/>
      <c r="G31" s="13">
        <f>35503.7/10000</f>
        <v>3.5503699999999996</v>
      </c>
      <c r="H31" s="8" t="s">
        <v>111</v>
      </c>
      <c r="I31" s="6" t="s">
        <v>151</v>
      </c>
      <c r="J31" s="6" t="s">
        <v>145</v>
      </c>
    </row>
    <row r="32" spans="1:10" ht="61.5" customHeight="1">
      <c r="A32" s="2">
        <v>22</v>
      </c>
      <c r="B32" s="3" t="s">
        <v>106</v>
      </c>
      <c r="C32" s="3" t="s">
        <v>107</v>
      </c>
      <c r="D32" s="2" t="s">
        <v>115</v>
      </c>
      <c r="E32" s="2"/>
      <c r="F32" s="1"/>
      <c r="G32" s="7">
        <f>5400/10000</f>
        <v>0.54</v>
      </c>
      <c r="H32" s="8" t="s">
        <v>116</v>
      </c>
      <c r="I32" s="6" t="s">
        <v>143</v>
      </c>
      <c r="J32" s="6" t="s">
        <v>145</v>
      </c>
    </row>
    <row r="33" spans="1:10" ht="87" customHeight="1">
      <c r="A33" s="2">
        <v>23</v>
      </c>
      <c r="B33" s="3" t="s">
        <v>96</v>
      </c>
      <c r="C33" s="3" t="s">
        <v>146</v>
      </c>
      <c r="D33" s="2" t="s">
        <v>114</v>
      </c>
      <c r="E33" s="2"/>
      <c r="F33" s="2"/>
      <c r="G33" s="7">
        <f>17600/10000</f>
        <v>1.76</v>
      </c>
      <c r="H33" s="8" t="s">
        <v>117</v>
      </c>
      <c r="I33" s="6" t="s">
        <v>143</v>
      </c>
      <c r="J33" s="6" t="s">
        <v>145</v>
      </c>
    </row>
    <row r="34" spans="1:10" ht="77.25" customHeight="1">
      <c r="A34" s="2">
        <v>24</v>
      </c>
      <c r="B34" s="3" t="s">
        <v>97</v>
      </c>
      <c r="C34" s="3" t="s">
        <v>98</v>
      </c>
      <c r="D34" s="2" t="s">
        <v>99</v>
      </c>
      <c r="E34" s="2"/>
      <c r="F34" s="2"/>
      <c r="G34" s="7">
        <f>17100/10000</f>
        <v>1.71</v>
      </c>
      <c r="H34" s="8" t="s">
        <v>118</v>
      </c>
      <c r="I34" s="6" t="s">
        <v>142</v>
      </c>
      <c r="J34" s="6" t="s">
        <v>145</v>
      </c>
    </row>
    <row r="35" spans="1:10" ht="82.5" customHeight="1">
      <c r="A35" s="2">
        <v>25</v>
      </c>
      <c r="B35" s="3" t="s">
        <v>100</v>
      </c>
      <c r="C35" s="3" t="s">
        <v>101</v>
      </c>
      <c r="D35" s="2" t="s">
        <v>102</v>
      </c>
      <c r="E35" s="2"/>
      <c r="F35" s="2"/>
      <c r="G35" s="7">
        <f>12500/10000</f>
        <v>1.25</v>
      </c>
      <c r="H35" s="8" t="s">
        <v>119</v>
      </c>
      <c r="I35" s="6" t="s">
        <v>142</v>
      </c>
      <c r="J35" s="6" t="s">
        <v>145</v>
      </c>
    </row>
    <row r="36" spans="1:10" ht="87" customHeight="1">
      <c r="A36" s="2">
        <v>26</v>
      </c>
      <c r="B36" s="3" t="s">
        <v>103</v>
      </c>
      <c r="C36" s="3" t="s">
        <v>104</v>
      </c>
      <c r="D36" s="2" t="s">
        <v>105</v>
      </c>
      <c r="E36" s="2"/>
      <c r="F36" s="2"/>
      <c r="G36" s="7">
        <f>20000/10000</f>
        <v>2</v>
      </c>
      <c r="H36" s="8" t="s">
        <v>120</v>
      </c>
      <c r="I36" s="6" t="s">
        <v>142</v>
      </c>
      <c r="J36" s="6" t="s">
        <v>145</v>
      </c>
    </row>
    <row r="37" spans="1:10" ht="24" customHeight="1">
      <c r="A37" s="2" t="s">
        <v>1</v>
      </c>
      <c r="B37" s="18" t="s">
        <v>64</v>
      </c>
      <c r="C37" s="18"/>
      <c r="D37" s="5"/>
      <c r="E37" s="5"/>
      <c r="F37" s="2"/>
      <c r="G37" s="4">
        <f>SUM(G11:G36)</f>
        <v>55.93201999999999</v>
      </c>
      <c r="H37" s="2"/>
      <c r="I37" s="2"/>
      <c r="J37" s="16"/>
    </row>
    <row r="38" spans="1:10" ht="24" customHeight="1">
      <c r="A38" s="2" t="s">
        <v>2</v>
      </c>
      <c r="B38" s="18" t="s">
        <v>4</v>
      </c>
      <c r="C38" s="18"/>
      <c r="D38" s="5"/>
      <c r="E38" s="5"/>
      <c r="F38" s="2"/>
      <c r="G38" s="5" t="s">
        <v>50</v>
      </c>
      <c r="H38" s="2"/>
      <c r="I38" s="2"/>
      <c r="J38" s="16"/>
    </row>
    <row r="39" spans="1:10" ht="25.5" customHeight="1">
      <c r="A39" s="2" t="s">
        <v>3</v>
      </c>
      <c r="B39" s="18" t="s">
        <v>5</v>
      </c>
      <c r="C39" s="18"/>
      <c r="D39" s="5"/>
      <c r="E39" s="5"/>
      <c r="F39" s="2"/>
      <c r="G39" s="5">
        <v>78.005</v>
      </c>
      <c r="H39" s="2"/>
      <c r="I39" s="2"/>
      <c r="J39" s="16"/>
    </row>
    <row r="40" spans="1:10" ht="24" customHeight="1">
      <c r="A40" s="2" t="s">
        <v>38</v>
      </c>
      <c r="B40" s="22" t="s">
        <v>36</v>
      </c>
      <c r="C40" s="22"/>
      <c r="D40" s="17"/>
      <c r="E40" s="17"/>
      <c r="F40" s="2"/>
      <c r="G40" s="4">
        <f>G39-G37</f>
        <v>22.07298000000001</v>
      </c>
      <c r="H40" s="2"/>
      <c r="I40" s="2"/>
      <c r="J40" s="16"/>
    </row>
  </sheetData>
  <sheetProtection/>
  <mergeCells count="22">
    <mergeCell ref="A2:I2"/>
    <mergeCell ref="A8:A10"/>
    <mergeCell ref="B8:B10"/>
    <mergeCell ref="C8:C10"/>
    <mergeCell ref="F9:F10"/>
    <mergeCell ref="G9:G10"/>
    <mergeCell ref="B38:C38"/>
    <mergeCell ref="A3:I3"/>
    <mergeCell ref="A7:I7"/>
    <mergeCell ref="B40:C40"/>
    <mergeCell ref="B39:C39"/>
    <mergeCell ref="H9:H10"/>
    <mergeCell ref="I9:I10"/>
    <mergeCell ref="E9:E10"/>
    <mergeCell ref="D8:E8"/>
    <mergeCell ref="B37:C37"/>
    <mergeCell ref="J8:J10"/>
    <mergeCell ref="A5:J5"/>
    <mergeCell ref="A4:J4"/>
    <mergeCell ref="A6:J6"/>
    <mergeCell ref="F8:I8"/>
    <mergeCell ref="D9:D10"/>
  </mergeCells>
  <printOptions horizontalCentered="1"/>
  <pageMargins left="0.24" right="0.16" top="0.53" bottom="0.43" header="0.43" footer="0.47"/>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 Hoc - Vien Thong THAI VU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Truong Vu</dc:creator>
  <cp:keywords/>
  <dc:description/>
  <cp:lastModifiedBy>Admin</cp:lastModifiedBy>
  <cp:lastPrinted>2020-07-15T07:55:25Z</cp:lastPrinted>
  <dcterms:created xsi:type="dcterms:W3CDTF">2013-06-09T23:59:06Z</dcterms:created>
  <dcterms:modified xsi:type="dcterms:W3CDTF">2020-07-15T07:56:54Z</dcterms:modified>
  <cp:category/>
  <cp:version/>
  <cp:contentType/>
  <cp:contentStatus/>
</cp:coreProperties>
</file>