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915" windowHeight="7935" activeTab="0"/>
  </bookViews>
  <sheets>
    <sheet name="Sheet1" sheetId="1" r:id="rId1"/>
    <sheet name="DT DẤT BQL CHO THUÊ" sheetId="2" r:id="rId2"/>
    <sheet name="Sheet3" sheetId="3" r:id="rId3"/>
  </sheets>
  <definedNames/>
  <calcPr fullCalcOnLoad="1"/>
</workbook>
</file>

<file path=xl/sharedStrings.xml><?xml version="1.0" encoding="utf-8"?>
<sst xmlns="http://schemas.openxmlformats.org/spreadsheetml/2006/main" count="266" uniqueCount="185">
  <si>
    <t xml:space="preserve">SỔ THEO DÕI SỬ DỤNG ĐẤT KHU CÔNG NGHIỆP CẢNG BIỂN HÒN LA </t>
  </si>
  <si>
    <t>TT</t>
  </si>
  <si>
    <t>TÊN DỰ ÁN</t>
  </si>
  <si>
    <t xml:space="preserve">TÊN NHÀ ĐẦU TƯ </t>
  </si>
  <si>
    <t xml:space="preserve">QĐ GIỚI THIỆU ĐỊA ĐIỂM </t>
  </si>
  <si>
    <t xml:space="preserve">NGÀY/THÁNG/NĂM </t>
  </si>
  <si>
    <t xml:space="preserve">QĐ CHO THUÊ ĐẤT </t>
  </si>
  <si>
    <t xml:space="preserve">THỜI HẠN CHO THUÊ ĐẤT </t>
  </si>
  <si>
    <t xml:space="preserve">GHI CHÚ </t>
  </si>
  <si>
    <t>21/10/2008</t>
  </si>
  <si>
    <t xml:space="preserve"> 13/5/2009 25/08/10 </t>
  </si>
  <si>
    <t xml:space="preserve">Công ty CP Doanh nghiệp trẻ Quảng Bình </t>
  </si>
  <si>
    <t>“Xây dựng trạm cấp nước cảng biển Hòn La</t>
  </si>
  <si>
    <t>3611/ QĐ-UBND</t>
  </si>
  <si>
    <t>27/12/2010</t>
  </si>
  <si>
    <t>316/QĐ-UBND</t>
  </si>
  <si>
    <t>31/02/2012</t>
  </si>
  <si>
    <t>2192/QĐ-UBND</t>
  </si>
  <si>
    <t>20/9/2012</t>
  </si>
  <si>
    <t>Nhà máy chế tạo thiết bị công nghiệp, bồn áp lực, xây dựng và lắp đặt Nhà tiền chế, công trình công nghiệp</t>
  </si>
  <si>
    <t>3095/QĐ-UB 204/QĐ-UBND</t>
  </si>
  <si>
    <t>28/11/11  3/2/2012</t>
  </si>
  <si>
    <t>Xây dựng nhà máy sản xuất gạch Block bê tông nhẹ</t>
  </si>
  <si>
    <t xml:space="preserve">Công ty TNHH xây dựng thương mại và XNK Trường Lộc </t>
  </si>
  <si>
    <t>962/QĐ-CT</t>
  </si>
  <si>
    <t>26/4/2012</t>
  </si>
  <si>
    <t>2705/QĐ-UBND</t>
  </si>
  <si>
    <t>31/10/2012</t>
  </si>
  <si>
    <t>Nhà máy sản xuất bê tông đúc sẵn theo phương pháp dự ứng lực và bê tông thương phẩm</t>
  </si>
  <si>
    <t xml:space="preserve">Công ty TNHH Sơn Trường </t>
  </si>
  <si>
    <t xml:space="preserve">1861/QĐ-UBND  </t>
  </si>
  <si>
    <t>13/8/2012</t>
  </si>
  <si>
    <t>3178/QĐ-UBND</t>
  </si>
  <si>
    <t>25/12/2012</t>
  </si>
  <si>
    <t xml:space="preserve">Công ty TNHH bê tông Phan Vũ Quảng Bình </t>
  </si>
  <si>
    <t xml:space="preserve">Nhà máy sản xuất cấu kiện bê tông đúc sẵn </t>
  </si>
  <si>
    <t xml:space="preserve">2064/QĐ-UBND </t>
  </si>
  <si>
    <t xml:space="preserve">Nhà máy chế biến nguyên liệu giấy xuất khẩu </t>
  </si>
  <si>
    <t xml:space="preserve">Công ty TNHH Đức Toàn </t>
  </si>
  <si>
    <t xml:space="preserve">2212/QĐ-UBND </t>
  </si>
  <si>
    <t>21/9/2012</t>
  </si>
  <si>
    <t xml:space="preserve">Nhà máy cơ điện Tường Hưng </t>
  </si>
  <si>
    <t>Công ty TNHH xây dựng và thương mại Tường Hưng</t>
  </si>
  <si>
    <t>2721/QĐ-UBND</t>
  </si>
  <si>
    <t>2575/QĐ-UBND</t>
  </si>
  <si>
    <t>Tổng diện tích QH KCN</t>
  </si>
  <si>
    <t>Diện tích QH XD Nhà máy</t>
  </si>
  <si>
    <t>Tỷ lệ lấp đầy(a/c)*100%</t>
  </si>
  <si>
    <t xml:space="preserve">Tổng cộng </t>
  </si>
  <si>
    <t>a</t>
  </si>
  <si>
    <t>b</t>
  </si>
  <si>
    <t>c</t>
  </si>
  <si>
    <t>d</t>
  </si>
  <si>
    <t>Nhà điều hành BQLKKT Hòn La</t>
  </si>
  <si>
    <t>Ban Quản lý Khu kinh tế Quảng Bình</t>
  </si>
  <si>
    <t>2465/QĐ-UBND gia hạn 1545/QĐ-UBND</t>
  </si>
  <si>
    <t xml:space="preserve">Trụ sở làm việc đại diện </t>
  </si>
  <si>
    <t xml:space="preserve">Cảng vụ Hàng hải Quảng Bình </t>
  </si>
  <si>
    <t>3/10/2008  07/7/2010</t>
  </si>
  <si>
    <t>Xây dựng trạm kiểm dịch y tế tại cảng Hòn La</t>
  </si>
  <si>
    <t>Trung tâm y tế dự phòng QB</t>
  </si>
  <si>
    <t>3707/QĐ-UB   525/QĐ-UB  3177/QĐ-UB</t>
  </si>
  <si>
    <t>24/12/09    15/3/2011    26/12/2011</t>
  </si>
  <si>
    <t>925/QĐ-UBND</t>
  </si>
  <si>
    <t xml:space="preserve">24/04/2012 </t>
  </si>
  <si>
    <t xml:space="preserve">Trụ sở chi cục Hải quan cửa khẩu cảng Hòn La </t>
  </si>
  <si>
    <t>Cục Hải quan QB</t>
  </si>
  <si>
    <t>990/QĐ-UBND 2068/QĐ-UBND</t>
  </si>
  <si>
    <t>2713/QĐ-UBND</t>
  </si>
  <si>
    <t xml:space="preserve"> Trạm biến áp 110KV</t>
  </si>
  <si>
    <t>Ban Quản lý dự án lưới điện miền Trung -Tổng Công ty điện lực miền Trung</t>
  </si>
  <si>
    <t xml:space="preserve">507/QĐ-CT ; Gia hạn QĐ 639/QĐ-UBND </t>
  </si>
  <si>
    <t>15/03/12  21/3/2013</t>
  </si>
  <si>
    <t>Đất khu xử lý kỹ thuật: 4.45</t>
  </si>
  <si>
    <t>Khu kỹ thuật (trạm biến áp, đường ống nước thải lô 1F dự phòng khu xử lý 1 ha.</t>
  </si>
  <si>
    <t>Đất cây xanh cách ly 3.05 ha</t>
  </si>
  <si>
    <t>Tổng Cộng</t>
  </si>
  <si>
    <t xml:space="preserve">DIỆN TÍCH (ha) </t>
  </si>
  <si>
    <t>II. Đất xây dựng các công trình hành chính, quản lý ( lô 1B, 1H, 1K)</t>
  </si>
  <si>
    <t>1240/QĐ-UBND</t>
  </si>
  <si>
    <t xml:space="preserve">TỔNG CỘNG </t>
  </si>
  <si>
    <t>Lâu dài</t>
  </si>
  <si>
    <t>1714/QĐ-UBND</t>
  </si>
  <si>
    <t>22/7/2013</t>
  </si>
  <si>
    <t>30/5/2011</t>
  </si>
  <si>
    <t xml:space="preserve">xây dựng công trình phụ trợ thuộc Dự án Nhà máy nước Sông Thai cấp nước cho Khu kinh tế Hòn La và Khu đô thị Hòn La </t>
  </si>
  <si>
    <t>Công ty CP Doanh nghiệp trẻ Quảng Bình (Công ty CP cấp thoát nước Hòn La).</t>
  </si>
  <si>
    <t>Nhà máy xử lý nước thải</t>
  </si>
  <si>
    <t xml:space="preserve">Ban Quản lý Khu kinh tế tỉnh Quảng Bình </t>
  </si>
  <si>
    <t>3046/QĐ-UBND</t>
  </si>
  <si>
    <t>85/QĐ-UBND</t>
  </si>
  <si>
    <t>17/1/2014</t>
  </si>
  <si>
    <t xml:space="preserve">110/QĐ-UBND 589/QĐ-UBND </t>
  </si>
  <si>
    <t>15/01/2013 13/3/2014</t>
  </si>
  <si>
    <t xml:space="preserve">Tổng diện tích quy hoạch Khu công nghiệp. </t>
  </si>
  <si>
    <t xml:space="preserve">I. Đất xây dựng Nhà máy. </t>
  </si>
  <si>
    <t>III. Đất khu kỹ thuật (trạm biến áp; đường ống nước thải; lô 1F, dự phòng khu xử lý lô 1G).</t>
  </si>
  <si>
    <t>IV. Đất văn phòng, các công trình hành chính .</t>
  </si>
  <si>
    <t>912/QĐ-UBND</t>
  </si>
  <si>
    <t>669/QĐ-UBND</t>
  </si>
  <si>
    <t>25/3/2014</t>
  </si>
  <si>
    <t>1034/QĐ-UBND 1251/QĐ-UBND</t>
  </si>
  <si>
    <t>7/5/2013 19/5/2014</t>
  </si>
  <si>
    <t>Đất xây dựng Nhà máy 89.15ha</t>
  </si>
  <si>
    <t xml:space="preserve">Căn cứ Quyết định số 974/QĐ-UBND ngày 05/5/2003 của UBND tỉnh Quảng Bình về việc phê duyệt quy hoạch chi tiết KCN cảng biển Hòn La ;
Căn cứ Quyết định số 09/2005/QĐ-UB ngày 04/3/2005 về việc thành lập và phê duyệt báo cáo nghiên cứu khả thi xây dựng hạ tầng kỹ thuật Khu công nghiệp cảng biển Hòn La;
Căn cứ Quyết định số 2112/QĐ-UB ngày 13/08/2009 của UBND tỉnh Quảng Bình về việc Điều chỉnh quy hoạch chi tiết xây dựng Khu công nghiệp Cảng biển Hòn La, tỉnh Quảng Bình 
Căn cứ Quyết định số 2564/QĐ-UBND ngày 07/10/2011 của UBND tỉnh Quảng Bình về việc phê duyệt điều chỉnh Quy hoạch chi tiết xây dựng Khu công nghiệp Cảng biển Hòn La.                                                                                                                                                                                                                                                                      Căn cứ Quyết định số 1606/QĐ-UBND ngày 12/7/2013 của UBND tỉnh Quảng Bình về việc phê duyệt điều chỉnh Quy hoạch sử dụng đất của các lô đất có ký hiệu 1A-1, 1A-2, 1C, 1E-3 và 1G trong đồ án điều chỉnh quy hoạch chi tiết xây dựng KCN cảng biển Hòn La, tỷ lệ 1/2000;                                                                                                                                  Quyết định số 3245/QĐ-UBND ngày 12/11/2014 của UBND tỉnh Quảng Bình về việc phê duyệt điều chỉnh Quy hoạch chi tiết các lô đất có ký hiệu 1E-1, 1E-2 trong đồ án điều chỉnh quy hoạch chi tiết xây dựng Khu công nghiệp cảng biển Hòn La tỷ lệ 1/2000
</t>
  </si>
  <si>
    <t>Công ty Cổ phần khoáng sản Hoàng Long</t>
  </si>
  <si>
    <t xml:space="preserve">Nhà máy tổ hợp chế biến sâu quặng titan </t>
  </si>
  <si>
    <t>1409/QĐ-KKT</t>
  </si>
  <si>
    <t>Công ty TNHH lắp đặt dịch vụ Vĩnh Phát Quảng Bình</t>
  </si>
  <si>
    <t>Nhà máy sản xuất lắp đặt các loại bồn, lò hơi, hệ thống nóng lạnh công nghiệp</t>
  </si>
  <si>
    <t>1446/QĐ-KKT</t>
  </si>
  <si>
    <t>Công ty TNHH công nghệ môi trường Everglory</t>
  </si>
  <si>
    <t xml:space="preserve">Nhà máy sản xuất và lắp đặt tủ điện, sản xuất và và lắp đặt hệ thống xử lý nước thải, khí thải, thi công các công trình xây dựng </t>
  </si>
  <si>
    <t>1447/QĐ-KKT</t>
  </si>
  <si>
    <t xml:space="preserve">Công ty TNHH MTV xây dựng thương mại và XNK Trường Lộc </t>
  </si>
  <si>
    <t>1493/QĐ-KKT</t>
  </si>
  <si>
    <t>25/12/2014</t>
  </si>
  <si>
    <t>Công ty CP Việt Nam Tiến  Hiển Vinh - Minh Cường</t>
  </si>
  <si>
    <t>1186/QĐ-UBND  3945/QĐ-UBND</t>
  </si>
  <si>
    <t>25/5/2012  31/12/2014</t>
  </si>
  <si>
    <t>19/12/2014</t>
  </si>
  <si>
    <t>27/7/2015</t>
  </si>
  <si>
    <t>1258/QĐ-UBND  1364/QĐ-UBND 1871/QĐ-UBND 1962/QĐ-UBND</t>
  </si>
  <si>
    <t>3/6/2013  28/5/2014 8/7/2015 17/7/2015</t>
  </si>
  <si>
    <t>2247/QĐ-UBND</t>
  </si>
  <si>
    <t>13/8/2015</t>
  </si>
  <si>
    <t xml:space="preserve">Nhà máy chế biến gỗ, sản xuất hàng nội thất </t>
  </si>
  <si>
    <t xml:space="preserve"> Công ty TNHH Lâm Hoàn Quân Quảng Bình </t>
  </si>
  <si>
    <t>783/QĐ-KKT</t>
  </si>
  <si>
    <t>17/7/2015</t>
  </si>
  <si>
    <t>31/8/2015</t>
  </si>
  <si>
    <t>831/QĐ-KKT</t>
  </si>
  <si>
    <t>968/QĐ-KKT</t>
  </si>
  <si>
    <t>967/QĐ-KKT</t>
  </si>
  <si>
    <t>STNMT</t>
  </si>
  <si>
    <t>BQLKKT</t>
  </si>
  <si>
    <t>1322/QĐ-KKT</t>
  </si>
  <si>
    <t>17/11/2015</t>
  </si>
  <si>
    <r>
      <t>Dự án đầu tư mở rộng xây dựng công trình phụ trợ thuộc Dự án Nhà máy nước sông Thai</t>
    </r>
    <r>
      <rPr>
        <b/>
        <sz val="13"/>
        <color indexed="8"/>
        <rFont val="Times New Roman"/>
        <family val="1"/>
      </rPr>
      <t xml:space="preserve"> </t>
    </r>
    <r>
      <rPr>
        <sz val="13"/>
        <color indexed="8"/>
        <rFont val="Times New Roman"/>
        <family val="1"/>
      </rPr>
      <t xml:space="preserve"> </t>
    </r>
  </si>
  <si>
    <t>550/QĐ-UBND</t>
  </si>
  <si>
    <t>Nhaà máy sản xuất viên nén năng lượng Quảng Bình</t>
  </si>
  <si>
    <t xml:space="preserve">DOHWA ENGINEERING CO. , LTD </t>
  </si>
  <si>
    <t xml:space="preserve">Tổng diện tích đất giao cho BQl KKT quản lý </t>
  </si>
  <si>
    <t>DT CÒN LẠI  CHƯA CHO THUÊ</t>
  </si>
  <si>
    <t xml:space="preserve">616/QĐ-KKT 1220/QĐ-KKT </t>
  </si>
  <si>
    <t>26/04/2016 19/8/2016</t>
  </si>
  <si>
    <t>UBND tỉnh đã ban hanhg QĐ thu hồi đất tại QĐ số 2172/QĐ-UBND ngày 8/9/2016 và QĐ điều chỉnh số 3116/QĐ-UBND ngày 10/10/2016</t>
  </si>
  <si>
    <t>Nhà máy chế biến dăm giấy xuất khẩu Quảng Đông”</t>
  </si>
  <si>
    <t>Công ty cổ phần lâm sản Quảng Đông“</t>
  </si>
  <si>
    <t>3144/QĐ-UB</t>
  </si>
  <si>
    <t>Nhà máy nguyên liệu giấy xuất khẩu”</t>
  </si>
  <si>
    <t xml:space="preserve">Công ty TNHH Tân Đức Hải </t>
  </si>
  <si>
    <t>114/QĐ-UB</t>
  </si>
  <si>
    <t>635/QĐ-UB</t>
  </si>
  <si>
    <t>Nhà máy sản xuất dăm gổ xuất khẩu</t>
  </si>
  <si>
    <t>Công ty TNHH Hào Hưng QB</t>
  </si>
  <si>
    <t>465/QĐ-UB</t>
  </si>
  <si>
    <t>1690/QĐ-UB</t>
  </si>
  <si>
    <t>QĐ MIỄN GIẢM TIỀN THUÊ ĐẤT</t>
  </si>
  <si>
    <t>NGÀY/ THÁNG/ NĂM</t>
  </si>
  <si>
    <t>THỜI GIAN MIỄN GIẢM</t>
  </si>
  <si>
    <t>3260/QĐ-CT</t>
  </si>
  <si>
    <t>Từ tháng 7/2016 đến tháng 6/2017</t>
  </si>
  <si>
    <t>863/QĐ-CT</t>
  </si>
  <si>
    <t>Từ ngày 01/4/2009 đến 01/4/2020</t>
  </si>
  <si>
    <t>1568/QĐ-CT</t>
  </si>
  <si>
    <t>988/QĐ-CT</t>
  </si>
  <si>
    <t>Tháng 5/2016 đến tháng 8/2016</t>
  </si>
  <si>
    <t>Tháng 01/2016 đến tháng 8/2016</t>
  </si>
  <si>
    <t>1467/QĐ-CT</t>
  </si>
  <si>
    <t>123/QĐ-CT</t>
  </si>
  <si>
    <t>Ngày 01/9/2013 đến 01/9/2024</t>
  </si>
  <si>
    <t>Tháng 6/2015 đến tháng 7/2028</t>
  </si>
  <si>
    <t>2479/QĐ-CT</t>
  </si>
  <si>
    <t>01/9/2013 đến tháng 01/9/2024</t>
  </si>
  <si>
    <t>Nhà máy chế biến khoảng sản Hòn La</t>
  </si>
  <si>
    <t>Công ty CP xd TM Thạch Kim anh</t>
  </si>
  <si>
    <t>1860/QĐ-KKT</t>
  </si>
  <si>
    <t>Công ty CP XD TM Thạch Kim anh</t>
  </si>
  <si>
    <t xml:space="preserve">                                                                                                       </t>
  </si>
  <si>
    <t>Kho xăng dầu DKC Hòn la</t>
  </si>
  <si>
    <t>Công ty Cổ phâng đầu tư DKC Hòn La</t>
  </si>
  <si>
    <t>1709/QĐ-UBND</t>
  </si>
  <si>
    <t>681/QĐ-UB và 1553/QĐ-UBND ngày 2/7/2008</t>
  </si>
  <si>
    <t xml:space="preserve">DIỆN TÍCH SỬ DỤNG ĐẤT KHU CÔNG NGHIỆP CẢNG BIỂN HÒN LA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</si>
</sst>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mmm\-yyyy"/>
    <numFmt numFmtId="177" formatCode="0.0"/>
  </numFmts>
  <fonts count="76">
    <font>
      <sz val="12"/>
      <name val="Arial"/>
      <family val="0"/>
    </font>
    <font>
      <b/>
      <sz val="13"/>
      <name val="Times New Roman"/>
      <family val="1"/>
    </font>
    <font>
      <sz val="12"/>
      <name val="Times New Roman"/>
      <family val="1"/>
    </font>
    <font>
      <sz val="8"/>
      <name val="Arial"/>
      <family val="2"/>
    </font>
    <font>
      <sz val="13"/>
      <color indexed="8"/>
      <name val="Times New Roman"/>
      <family val="1"/>
    </font>
    <font>
      <i/>
      <sz val="13"/>
      <color indexed="8"/>
      <name val="Times New Roman"/>
      <family val="1"/>
    </font>
    <font>
      <b/>
      <i/>
      <sz val="13"/>
      <color indexed="8"/>
      <name val="Times New Roman"/>
      <family val="1"/>
    </font>
    <font>
      <b/>
      <sz val="11"/>
      <name val="Arial"/>
      <family val="2"/>
    </font>
    <font>
      <b/>
      <sz val="13"/>
      <color indexed="8"/>
      <name val="Times New Roman"/>
      <family val="1"/>
    </font>
    <font>
      <sz val="14"/>
      <name val="Times New Roman"/>
      <family val="1"/>
    </font>
    <font>
      <sz val="14"/>
      <name val="Arial"/>
      <family val="2"/>
    </font>
    <font>
      <b/>
      <i/>
      <sz val="14"/>
      <color indexed="8"/>
      <name val="Times New Roman"/>
      <family val="1"/>
    </font>
    <font>
      <b/>
      <sz val="12"/>
      <name val="Times New Roman"/>
      <family val="1"/>
    </font>
    <font>
      <i/>
      <sz val="12"/>
      <color indexed="8"/>
      <name val="Times New Roman"/>
      <family val="1"/>
    </font>
    <font>
      <b/>
      <sz val="13"/>
      <name val="Arial"/>
      <family val="2"/>
    </font>
    <font>
      <sz val="12"/>
      <color indexed="8"/>
      <name val="Times New Roman"/>
      <family val="1"/>
    </font>
    <font>
      <sz val="14"/>
      <color indexed="8"/>
      <name val="Times New Roman"/>
      <family val="1"/>
    </font>
    <font>
      <sz val="10"/>
      <color indexed="8"/>
      <name val="Times New Roman"/>
      <family val="1"/>
    </font>
    <font>
      <sz val="12"/>
      <color indexed="8"/>
      <name val="Arial"/>
      <family val="2"/>
    </font>
    <font>
      <i/>
      <sz val="12"/>
      <color indexed="8"/>
      <name val="Arial"/>
      <family val="2"/>
    </font>
    <font>
      <b/>
      <i/>
      <sz val="12"/>
      <color indexed="8"/>
      <name val="Times New Roman"/>
      <family val="1"/>
    </font>
    <font>
      <i/>
      <sz val="13"/>
      <color indexed="8"/>
      <name val="Arial"/>
      <family val="2"/>
    </font>
    <font>
      <b/>
      <sz val="14"/>
      <color indexed="8"/>
      <name val="Times New Roman"/>
      <family val="1"/>
    </font>
    <font>
      <sz val="13"/>
      <color indexed="8"/>
      <name val="Arial"/>
      <family val="2"/>
    </font>
    <font>
      <b/>
      <sz val="12"/>
      <name val="Arial"/>
      <family val="2"/>
    </font>
    <font>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Cambria"/>
      <family val="1"/>
    </font>
    <font>
      <b/>
      <i/>
      <sz val="10"/>
      <color indexed="10"/>
      <name val="Cambria"/>
      <family val="1"/>
    </font>
    <font>
      <sz val="13"/>
      <color indexed="10"/>
      <name val="Times New Roman"/>
      <family val="1"/>
    </font>
    <font>
      <sz val="12"/>
      <color indexed="10"/>
      <name val="Times New Roman"/>
      <family val="1"/>
    </font>
    <font>
      <sz val="14"/>
      <color indexed="10"/>
      <name val="Times New Roman"/>
      <family val="1"/>
    </font>
    <font>
      <sz val="12"/>
      <color indexed="10"/>
      <name val="Arial"/>
      <family val="2"/>
    </font>
    <font>
      <sz val="10"/>
      <color indexed="10"/>
      <name val="Times New Roman"/>
      <family val="1"/>
    </font>
    <font>
      <b/>
      <sz val="13"/>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Cambria"/>
      <family val="1"/>
    </font>
    <font>
      <b/>
      <i/>
      <sz val="10"/>
      <color rgb="FFFF0000"/>
      <name val="Cambria"/>
      <family val="1"/>
    </font>
    <font>
      <sz val="13"/>
      <color rgb="FFFF0000"/>
      <name val="Times New Roman"/>
      <family val="1"/>
    </font>
    <font>
      <sz val="12"/>
      <color rgb="FFFF0000"/>
      <name val="Times New Roman"/>
      <family val="1"/>
    </font>
    <font>
      <sz val="14"/>
      <color rgb="FFFF0000"/>
      <name val="Times New Roman"/>
      <family val="1"/>
    </font>
    <font>
      <sz val="12"/>
      <color rgb="FFFF0000"/>
      <name val="Arial"/>
      <family val="2"/>
    </font>
    <font>
      <sz val="10"/>
      <color rgb="FFFF0000"/>
      <name val="Times New Roman"/>
      <family val="1"/>
    </font>
    <font>
      <b/>
      <sz val="13"/>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19">
    <xf numFmtId="0" fontId="0" fillId="0" borderId="0" xfId="0" applyAlignment="1">
      <alignment/>
    </xf>
    <xf numFmtId="0" fontId="2" fillId="0" borderId="0" xfId="0" applyFont="1" applyAlignment="1">
      <alignment/>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0" xfId="0" applyFont="1" applyAlignment="1">
      <alignment horizontal="left"/>
    </xf>
    <xf numFmtId="0" fontId="0" fillId="0" borderId="0" xfId="0" applyAlignment="1">
      <alignment horizontal="left"/>
    </xf>
    <xf numFmtId="0" fontId="5"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14" fontId="4" fillId="0" borderId="10" xfId="0" applyNumberFormat="1" applyFont="1" applyBorder="1" applyAlignment="1">
      <alignment horizontal="center" vertical="center" wrapText="1"/>
    </xf>
    <xf numFmtId="0" fontId="7" fillId="0" borderId="0" xfId="0" applyFont="1" applyAlignment="1">
      <alignmen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Border="1" applyAlignment="1">
      <alignment/>
    </xf>
    <xf numFmtId="0" fontId="2" fillId="0" borderId="0" xfId="0" applyFont="1" applyBorder="1" applyAlignment="1">
      <alignment/>
    </xf>
    <xf numFmtId="0" fontId="2" fillId="0" borderId="0" xfId="0" applyFont="1" applyBorder="1" applyAlignment="1">
      <alignment horizontal="left"/>
    </xf>
    <xf numFmtId="0" fontId="10" fillId="0" borderId="0" xfId="0" applyFont="1" applyAlignment="1">
      <alignment/>
    </xf>
    <xf numFmtId="0" fontId="11"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xf>
    <xf numFmtId="0" fontId="9" fillId="0" borderId="0" xfId="0" applyFont="1" applyAlignment="1">
      <alignment/>
    </xf>
    <xf numFmtId="0" fontId="12" fillId="0" borderId="14" xfId="0" applyFont="1" applyBorder="1" applyAlignment="1">
      <alignment horizontal="center" vertical="center" wrapText="1"/>
    </xf>
    <xf numFmtId="0" fontId="12" fillId="0" borderId="10" xfId="0" applyFont="1" applyBorder="1" applyAlignment="1">
      <alignment horizontal="center" vertical="center" wrapText="1"/>
    </xf>
    <xf numFmtId="0" fontId="0" fillId="0" borderId="0" xfId="0" applyFont="1" applyAlignment="1">
      <alignment/>
    </xf>
    <xf numFmtId="0" fontId="13" fillId="0" borderId="12" xfId="0" applyFont="1" applyBorder="1" applyAlignment="1">
      <alignment vertical="center" wrapText="1"/>
    </xf>
    <xf numFmtId="0" fontId="4"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4" fillId="0" borderId="0" xfId="0" applyFont="1" applyAlignment="1">
      <alignment/>
    </xf>
    <xf numFmtId="0" fontId="8"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18" fillId="0" borderId="0" xfId="0" applyFont="1" applyAlignment="1">
      <alignment/>
    </xf>
    <xf numFmtId="14" fontId="15" fillId="0" borderId="10" xfId="0" applyNumberFormat="1" applyFont="1" applyBorder="1" applyAlignment="1">
      <alignment horizontal="center" vertical="center" wrapText="1"/>
    </xf>
    <xf numFmtId="0" fontId="15" fillId="0" borderId="12" xfId="0" applyFont="1" applyBorder="1" applyAlignment="1">
      <alignment horizontal="center" vertical="center" wrapText="1"/>
    </xf>
    <xf numFmtId="14" fontId="15" fillId="0" borderId="12" xfId="0" applyNumberFormat="1" applyFont="1" applyBorder="1" applyAlignment="1">
      <alignment horizontal="center" vertical="center" wrapText="1"/>
    </xf>
    <xf numFmtId="0" fontId="15" fillId="0" borderId="13"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0" xfId="0" applyFont="1" applyBorder="1" applyAlignment="1">
      <alignment horizontal="center" vertical="center" wrapText="1"/>
    </xf>
    <xf numFmtId="0" fontId="19" fillId="0" borderId="0" xfId="0" applyFont="1" applyAlignment="1">
      <alignment/>
    </xf>
    <xf numFmtId="0" fontId="20" fillId="0" borderId="12" xfId="0" applyFont="1" applyBorder="1" applyAlignment="1">
      <alignment horizontal="center"/>
    </xf>
    <xf numFmtId="0" fontId="13" fillId="0" borderId="10" xfId="0" applyFont="1" applyBorder="1" applyAlignment="1">
      <alignment horizontal="left" vertical="center" wrapText="1"/>
    </xf>
    <xf numFmtId="0" fontId="20"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left" vertical="center" wrapText="1"/>
    </xf>
    <xf numFmtId="0" fontId="13"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21" fillId="0" borderId="0" xfId="0" applyFont="1" applyAlignment="1">
      <alignment/>
    </xf>
    <xf numFmtId="0" fontId="18" fillId="0" borderId="0" xfId="0" applyFont="1" applyAlignment="1">
      <alignment horizontal="center" vertical="center" wrapText="1"/>
    </xf>
    <xf numFmtId="0" fontId="4" fillId="0" borderId="11" xfId="0" applyFont="1" applyBorder="1" applyAlignment="1">
      <alignment horizontal="center" vertical="center" wrapText="1"/>
    </xf>
    <xf numFmtId="0" fontId="22" fillId="0" borderId="10" xfId="0" applyFont="1" applyBorder="1" applyAlignment="1">
      <alignment horizontal="center" vertical="center" wrapText="1"/>
    </xf>
    <xf numFmtId="2" fontId="8" fillId="0" borderId="10" xfId="0" applyNumberFormat="1" applyFont="1" applyBorder="1" applyAlignment="1">
      <alignment horizontal="center" vertical="center" wrapText="1"/>
    </xf>
    <xf numFmtId="0" fontId="23" fillId="0" borderId="0" xfId="0" applyFont="1" applyAlignment="1">
      <alignment/>
    </xf>
    <xf numFmtId="0" fontId="18" fillId="0" borderId="0" xfId="0" applyFont="1" applyBorder="1" applyAlignment="1">
      <alignment/>
    </xf>
    <xf numFmtId="0" fontId="15" fillId="0" borderId="16" xfId="0" applyFont="1" applyBorder="1" applyAlignment="1">
      <alignment horizontal="center" vertical="center" wrapText="1"/>
    </xf>
    <xf numFmtId="14" fontId="4" fillId="0" borderId="13" xfId="0" applyNumberFormat="1" applyFont="1" applyBorder="1" applyAlignment="1">
      <alignment horizontal="center" vertical="center" wrapText="1"/>
    </xf>
    <xf numFmtId="0" fontId="24" fillId="0" borderId="10" xfId="0" applyFont="1" applyBorder="1" applyAlignment="1">
      <alignment horizontal="center" vertical="center" wrapText="1"/>
    </xf>
    <xf numFmtId="0" fontId="68" fillId="0" borderId="0" xfId="0" applyFont="1" applyAlignment="1">
      <alignment/>
    </xf>
    <xf numFmtId="0" fontId="69" fillId="0" borderId="0" xfId="0" applyFont="1" applyAlignment="1">
      <alignment/>
    </xf>
    <xf numFmtId="0" fontId="70" fillId="0" borderId="10" xfId="0" applyFont="1" applyBorder="1" applyAlignment="1">
      <alignment horizontal="center" vertical="center" wrapText="1"/>
    </xf>
    <xf numFmtId="0" fontId="70" fillId="0" borderId="10" xfId="0" applyFont="1" applyBorder="1" applyAlignment="1">
      <alignment horizontal="left" vertical="center" wrapText="1"/>
    </xf>
    <xf numFmtId="0" fontId="71" fillId="0" borderId="10" xfId="0" applyFont="1" applyBorder="1" applyAlignment="1">
      <alignment horizontal="center" vertical="center" wrapText="1"/>
    </xf>
    <xf numFmtId="0" fontId="72" fillId="0" borderId="10" xfId="0" applyFont="1" applyBorder="1" applyAlignment="1">
      <alignment horizontal="center" vertical="center" wrapText="1"/>
    </xf>
    <xf numFmtId="0" fontId="70" fillId="0" borderId="13" xfId="0" applyFont="1" applyBorder="1" applyAlignment="1">
      <alignment horizontal="center" vertical="center" wrapText="1"/>
    </xf>
    <xf numFmtId="0" fontId="73" fillId="0" borderId="0" xfId="0" applyFont="1" applyAlignment="1">
      <alignment/>
    </xf>
    <xf numFmtId="0" fontId="25" fillId="0" borderId="11" xfId="0" applyFont="1" applyBorder="1" applyAlignment="1">
      <alignment horizontal="center" vertical="center" wrapText="1"/>
    </xf>
    <xf numFmtId="0" fontId="15"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70" fillId="0" borderId="12" xfId="0" applyFont="1" applyBorder="1" applyAlignment="1">
      <alignment horizontal="left" vertical="center" wrapText="1"/>
    </xf>
    <xf numFmtId="0" fontId="71" fillId="0" borderId="12" xfId="0" applyFont="1" applyBorder="1" applyAlignment="1">
      <alignment horizontal="center" vertical="center" wrapText="1"/>
    </xf>
    <xf numFmtId="14" fontId="71" fillId="0" borderId="12" xfId="0" applyNumberFormat="1" applyFont="1" applyBorder="1" applyAlignment="1">
      <alignment horizontal="center" vertical="center" wrapText="1"/>
    </xf>
    <xf numFmtId="14" fontId="70" fillId="0" borderId="13" xfId="0" applyNumberFormat="1" applyFont="1" applyBorder="1" applyAlignment="1">
      <alignment horizontal="center" vertical="center" wrapText="1"/>
    </xf>
    <xf numFmtId="0" fontId="71" fillId="0" borderId="13" xfId="0" applyFont="1" applyBorder="1" applyAlignment="1">
      <alignment horizontal="center" vertical="center" wrapText="1"/>
    </xf>
    <xf numFmtId="14" fontId="71" fillId="0" borderId="13" xfId="0" applyNumberFormat="1" applyFont="1" applyBorder="1" applyAlignment="1">
      <alignment horizontal="center" vertical="center" wrapText="1"/>
    </xf>
    <xf numFmtId="0" fontId="74" fillId="0" borderId="10" xfId="0" applyFont="1" applyBorder="1" applyAlignment="1">
      <alignment horizontal="center" vertical="center" wrapText="1"/>
    </xf>
    <xf numFmtId="0" fontId="70" fillId="0" borderId="11" xfId="0" applyFont="1" applyBorder="1" applyAlignment="1">
      <alignment horizontal="center" vertical="center" wrapText="1"/>
    </xf>
    <xf numFmtId="14" fontId="71" fillId="0" borderId="10" xfId="0" applyNumberFormat="1" applyFont="1" applyBorder="1" applyAlignment="1">
      <alignment horizontal="center" vertical="center" wrapText="1"/>
    </xf>
    <xf numFmtId="0" fontId="71" fillId="0" borderId="10" xfId="0" applyFont="1" applyBorder="1" applyAlignment="1">
      <alignment horizontal="center" vertical="center" wrapText="1"/>
    </xf>
    <xf numFmtId="0" fontId="75" fillId="0" borderId="0" xfId="0" applyFont="1" applyAlignment="1">
      <alignment/>
    </xf>
    <xf numFmtId="14" fontId="71" fillId="0" borderId="10" xfId="0" applyNumberFormat="1" applyFont="1" applyBorder="1" applyAlignment="1">
      <alignment horizontal="center" vertical="center" wrapText="1"/>
    </xf>
    <xf numFmtId="14" fontId="70"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14" fontId="15" fillId="0" borderId="13" xfId="0" applyNumberFormat="1" applyFont="1" applyBorder="1" applyAlignment="1">
      <alignment horizontal="center" vertical="center" wrapText="1"/>
    </xf>
    <xf numFmtId="14" fontId="2" fillId="0" borderId="13" xfId="0" applyNumberFormat="1" applyFont="1" applyBorder="1" applyAlignment="1">
      <alignment horizontal="center" vertical="center" wrapText="1"/>
    </xf>
    <xf numFmtId="0" fontId="25" fillId="0" borderId="10" xfId="0" applyFont="1" applyBorder="1" applyAlignment="1">
      <alignment horizontal="center" vertical="center" wrapText="1"/>
    </xf>
    <xf numFmtId="0" fontId="25" fillId="0" borderId="12" xfId="0" applyFont="1" applyBorder="1" applyAlignment="1">
      <alignment horizontal="left" vertical="center" wrapText="1"/>
    </xf>
    <xf numFmtId="0" fontId="2" fillId="0" borderId="12" xfId="0" applyFont="1" applyBorder="1" applyAlignment="1">
      <alignment horizontal="center" vertical="center" wrapText="1"/>
    </xf>
    <xf numFmtId="14" fontId="2" fillId="0" borderId="12" xfId="0" applyNumberFormat="1" applyFont="1" applyBorder="1" applyAlignment="1">
      <alignment horizontal="center" vertical="center" wrapText="1"/>
    </xf>
    <xf numFmtId="14" fontId="25" fillId="0" borderId="13"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25" fillId="0" borderId="11" xfId="0" applyFont="1" applyBorder="1" applyAlignment="1">
      <alignment horizontal="center" vertical="center" wrapText="1"/>
    </xf>
    <xf numFmtId="2" fontId="1" fillId="0" borderId="0" xfId="0" applyNumberFormat="1" applyFont="1" applyAlignment="1">
      <alignment horizontal="center" vertical="center" wrapText="1"/>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 fillId="0" borderId="17"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20" fillId="0" borderId="11" xfId="0" applyFont="1" applyBorder="1" applyAlignment="1">
      <alignment horizontal="center"/>
    </xf>
    <xf numFmtId="0" fontId="20" fillId="0" borderId="12" xfId="0" applyFont="1" applyBorder="1" applyAlignment="1">
      <alignment horizontal="center"/>
    </xf>
    <xf numFmtId="0" fontId="20" fillId="0" borderId="13" xfId="0" applyFont="1" applyBorder="1" applyAlignment="1">
      <alignment horizont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8" fillId="0" borderId="11"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48"/>
  <sheetViews>
    <sheetView tabSelected="1" zoomScalePageLayoutView="0" workbookViewId="0" topLeftCell="A1">
      <selection activeCell="A1" sqref="A1:M2"/>
    </sheetView>
  </sheetViews>
  <sheetFormatPr defaultColWidth="8.88671875" defaultRowHeight="15"/>
  <cols>
    <col min="1" max="1" width="4.21484375" style="0" customWidth="1"/>
    <col min="2" max="2" width="25.88671875" style="5" customWidth="1"/>
    <col min="3" max="3" width="22.6640625" style="5" customWidth="1"/>
    <col min="4" max="4" width="18.99609375" style="24" customWidth="1"/>
    <col min="5" max="5" width="9.88671875" style="24" customWidth="1"/>
    <col min="6" max="6" width="13.77734375" style="24" customWidth="1"/>
    <col min="7" max="7" width="10.5546875" style="0" customWidth="1"/>
    <col min="8" max="8" width="8.6640625" style="17" customWidth="1"/>
    <col min="9" max="10" width="8.6640625" style="0" customWidth="1"/>
    <col min="11" max="11" width="10.77734375" style="0" customWidth="1"/>
    <col min="12" max="12" width="9.88671875" style="0" customWidth="1"/>
    <col min="13" max="13" width="11.10546875" style="0" customWidth="1"/>
    <col min="14" max="14" width="16.77734375" style="0" customWidth="1"/>
  </cols>
  <sheetData>
    <row r="1" spans="1:13" ht="15">
      <c r="A1" s="97" t="s">
        <v>184</v>
      </c>
      <c r="B1" s="97"/>
      <c r="C1" s="97"/>
      <c r="D1" s="97"/>
      <c r="E1" s="97"/>
      <c r="F1" s="97"/>
      <c r="G1" s="97"/>
      <c r="H1" s="97"/>
      <c r="I1" s="97"/>
      <c r="J1" s="97"/>
      <c r="K1" s="97"/>
      <c r="L1" s="97"/>
      <c r="M1" s="97"/>
    </row>
    <row r="2" spans="1:13" ht="15">
      <c r="A2" s="97"/>
      <c r="B2" s="97"/>
      <c r="C2" s="97"/>
      <c r="D2" s="97"/>
      <c r="E2" s="97"/>
      <c r="F2" s="97"/>
      <c r="G2" s="97"/>
      <c r="H2" s="97"/>
      <c r="I2" s="97"/>
      <c r="J2" s="97"/>
      <c r="K2" s="97"/>
      <c r="L2" s="97"/>
      <c r="M2" s="97"/>
    </row>
    <row r="3" spans="1:13" s="11" customFormat="1" ht="94.5">
      <c r="A3" s="22" t="s">
        <v>1</v>
      </c>
      <c r="B3" s="22" t="s">
        <v>2</v>
      </c>
      <c r="C3" s="22" t="s">
        <v>3</v>
      </c>
      <c r="D3" s="22" t="s">
        <v>4</v>
      </c>
      <c r="E3" s="22" t="s">
        <v>5</v>
      </c>
      <c r="F3" s="22" t="s">
        <v>6</v>
      </c>
      <c r="G3" s="22" t="s">
        <v>5</v>
      </c>
      <c r="H3" s="22" t="s">
        <v>77</v>
      </c>
      <c r="I3" s="23" t="s">
        <v>7</v>
      </c>
      <c r="J3" s="23" t="s">
        <v>158</v>
      </c>
      <c r="K3" s="23" t="s">
        <v>159</v>
      </c>
      <c r="L3" s="23" t="s">
        <v>160</v>
      </c>
      <c r="M3" s="23" t="s">
        <v>8</v>
      </c>
    </row>
    <row r="4" spans="1:13" s="30" customFormat="1" ht="16.5">
      <c r="A4" s="115" t="s">
        <v>94</v>
      </c>
      <c r="B4" s="116"/>
      <c r="C4" s="116"/>
      <c r="D4" s="116"/>
      <c r="E4" s="116"/>
      <c r="F4" s="116"/>
      <c r="G4" s="117"/>
      <c r="H4" s="27">
        <v>109.26</v>
      </c>
      <c r="I4" s="28"/>
      <c r="J4" s="28"/>
      <c r="K4" s="28"/>
      <c r="L4" s="28"/>
      <c r="M4" s="29"/>
    </row>
    <row r="5" spans="1:13" s="30" customFormat="1" ht="16.5">
      <c r="A5" s="115" t="s">
        <v>95</v>
      </c>
      <c r="B5" s="116"/>
      <c r="C5" s="116"/>
      <c r="D5" s="116"/>
      <c r="E5" s="116"/>
      <c r="F5" s="116"/>
      <c r="G5" s="117"/>
      <c r="H5" s="27">
        <v>89.15</v>
      </c>
      <c r="I5" s="28"/>
      <c r="J5" s="28"/>
      <c r="K5" s="28"/>
      <c r="L5" s="28"/>
      <c r="M5" s="29"/>
    </row>
    <row r="6" spans="1:13" s="30" customFormat="1" ht="50.25" customHeight="1">
      <c r="A6" s="70">
        <v>1</v>
      </c>
      <c r="B6" s="3" t="s">
        <v>147</v>
      </c>
      <c r="C6" s="3" t="s">
        <v>148</v>
      </c>
      <c r="D6" s="32" t="s">
        <v>149</v>
      </c>
      <c r="E6" s="72">
        <v>37895</v>
      </c>
      <c r="F6" s="71" t="s">
        <v>183</v>
      </c>
      <c r="G6" s="72">
        <v>38414</v>
      </c>
      <c r="H6" s="33">
        <v>4.1314</v>
      </c>
      <c r="I6" s="34"/>
      <c r="J6" s="34"/>
      <c r="K6" s="34"/>
      <c r="L6" s="34"/>
      <c r="M6" s="3"/>
    </row>
    <row r="7" spans="1:13" s="30" customFormat="1" ht="33">
      <c r="A7" s="70">
        <v>2</v>
      </c>
      <c r="B7" s="3" t="s">
        <v>150</v>
      </c>
      <c r="C7" s="3" t="s">
        <v>151</v>
      </c>
      <c r="D7" s="32" t="s">
        <v>152</v>
      </c>
      <c r="E7" s="72">
        <v>39469</v>
      </c>
      <c r="F7" s="71" t="s">
        <v>153</v>
      </c>
      <c r="G7" s="72">
        <v>39539</v>
      </c>
      <c r="H7" s="33">
        <f>38318/10000</f>
        <v>3.8318</v>
      </c>
      <c r="I7" s="34"/>
      <c r="J7" s="34"/>
      <c r="K7" s="34"/>
      <c r="L7" s="34"/>
      <c r="M7" s="3"/>
    </row>
    <row r="8" spans="1:13" s="83" customFormat="1" ht="66">
      <c r="A8" s="80">
        <v>3</v>
      </c>
      <c r="B8" s="65" t="s">
        <v>154</v>
      </c>
      <c r="C8" s="65" t="s">
        <v>155</v>
      </c>
      <c r="D8" s="66" t="s">
        <v>156</v>
      </c>
      <c r="E8" s="81">
        <v>39673</v>
      </c>
      <c r="F8" s="82" t="s">
        <v>157</v>
      </c>
      <c r="G8" s="81">
        <v>39643</v>
      </c>
      <c r="H8" s="67">
        <f>23200/10000</f>
        <v>2.32</v>
      </c>
      <c r="I8" s="68"/>
      <c r="J8" s="68" t="s">
        <v>163</v>
      </c>
      <c r="K8" s="76">
        <v>39961</v>
      </c>
      <c r="L8" s="68" t="s">
        <v>164</v>
      </c>
      <c r="M8" s="65"/>
    </row>
    <row r="9" spans="1:14" s="69" customFormat="1" ht="213" customHeight="1">
      <c r="A9" s="64"/>
      <c r="B9" s="65" t="s">
        <v>22</v>
      </c>
      <c r="C9" s="65" t="s">
        <v>117</v>
      </c>
      <c r="D9" s="66" t="s">
        <v>20</v>
      </c>
      <c r="E9" s="66" t="s">
        <v>21</v>
      </c>
      <c r="F9" s="66" t="s">
        <v>118</v>
      </c>
      <c r="G9" s="64" t="s">
        <v>119</v>
      </c>
      <c r="H9" s="67"/>
      <c r="I9" s="68"/>
      <c r="J9" s="68"/>
      <c r="K9" s="68"/>
      <c r="L9" s="68"/>
      <c r="M9" s="64" t="s">
        <v>146</v>
      </c>
      <c r="N9" s="69">
        <f>H9+H10+H11+H12</f>
        <v>13.48</v>
      </c>
    </row>
    <row r="10" spans="1:13" s="69" customFormat="1" ht="66">
      <c r="A10" s="64">
        <v>4</v>
      </c>
      <c r="B10" s="65" t="s">
        <v>19</v>
      </c>
      <c r="C10" s="65" t="s">
        <v>23</v>
      </c>
      <c r="D10" s="66" t="s">
        <v>24</v>
      </c>
      <c r="E10" s="66" t="s">
        <v>25</v>
      </c>
      <c r="F10" s="66" t="s">
        <v>26</v>
      </c>
      <c r="G10" s="64" t="s">
        <v>27</v>
      </c>
      <c r="H10" s="67">
        <v>1.99</v>
      </c>
      <c r="I10" s="68">
        <v>50</v>
      </c>
      <c r="J10" s="68" t="s">
        <v>173</v>
      </c>
      <c r="K10" s="76">
        <v>41579</v>
      </c>
      <c r="L10" s="68" t="s">
        <v>174</v>
      </c>
      <c r="M10" s="64" t="s">
        <v>134</v>
      </c>
    </row>
    <row r="11" spans="1:13" s="36" customFormat="1" ht="49.5">
      <c r="A11" s="64">
        <v>5</v>
      </c>
      <c r="B11" s="3" t="s">
        <v>28</v>
      </c>
      <c r="C11" s="3" t="s">
        <v>29</v>
      </c>
      <c r="D11" s="32" t="s">
        <v>30</v>
      </c>
      <c r="E11" s="32" t="s">
        <v>31</v>
      </c>
      <c r="F11" s="32" t="s">
        <v>32</v>
      </c>
      <c r="G11" s="2" t="s">
        <v>33</v>
      </c>
      <c r="H11" s="33">
        <v>5.49</v>
      </c>
      <c r="I11" s="34">
        <v>50</v>
      </c>
      <c r="J11" s="34"/>
      <c r="K11" s="34"/>
      <c r="L11" s="34"/>
      <c r="M11" s="2" t="s">
        <v>134</v>
      </c>
    </row>
    <row r="12" spans="1:13" s="69" customFormat="1" ht="66">
      <c r="A12" s="64">
        <v>6</v>
      </c>
      <c r="B12" s="65" t="s">
        <v>35</v>
      </c>
      <c r="C12" s="65" t="s">
        <v>34</v>
      </c>
      <c r="D12" s="66" t="s">
        <v>36</v>
      </c>
      <c r="E12" s="84">
        <v>41008</v>
      </c>
      <c r="F12" s="66" t="s">
        <v>68</v>
      </c>
      <c r="G12" s="85">
        <v>41214</v>
      </c>
      <c r="H12" s="67">
        <v>6</v>
      </c>
      <c r="I12" s="68">
        <v>50</v>
      </c>
      <c r="J12" s="68" t="s">
        <v>170</v>
      </c>
      <c r="K12" s="76">
        <v>41654</v>
      </c>
      <c r="L12" s="68" t="s">
        <v>171</v>
      </c>
      <c r="M12" s="64" t="s">
        <v>134</v>
      </c>
    </row>
    <row r="13" spans="1:13" s="69" customFormat="1" ht="66">
      <c r="A13" s="64">
        <v>7</v>
      </c>
      <c r="B13" s="65" t="s">
        <v>37</v>
      </c>
      <c r="C13" s="65" t="s">
        <v>38</v>
      </c>
      <c r="D13" s="66" t="s">
        <v>39</v>
      </c>
      <c r="E13" s="66" t="s">
        <v>40</v>
      </c>
      <c r="F13" s="66" t="s">
        <v>82</v>
      </c>
      <c r="G13" s="64" t="s">
        <v>83</v>
      </c>
      <c r="H13" s="67">
        <v>3.5</v>
      </c>
      <c r="I13" s="68">
        <v>50</v>
      </c>
      <c r="J13" s="68" t="s">
        <v>169</v>
      </c>
      <c r="K13" s="76">
        <v>42165</v>
      </c>
      <c r="L13" s="68" t="s">
        <v>172</v>
      </c>
      <c r="M13" s="64" t="s">
        <v>134</v>
      </c>
    </row>
    <row r="14" spans="1:13" s="36" customFormat="1" ht="33">
      <c r="A14" s="64">
        <v>8</v>
      </c>
      <c r="B14" s="3" t="s">
        <v>41</v>
      </c>
      <c r="C14" s="3" t="s">
        <v>42</v>
      </c>
      <c r="D14" s="32" t="s">
        <v>92</v>
      </c>
      <c r="E14" s="32" t="s">
        <v>93</v>
      </c>
      <c r="F14" s="32" t="s">
        <v>98</v>
      </c>
      <c r="G14" s="10">
        <v>41743</v>
      </c>
      <c r="H14" s="33">
        <v>2.081</v>
      </c>
      <c r="I14" s="34">
        <v>50</v>
      </c>
      <c r="J14" s="34"/>
      <c r="K14" s="34"/>
      <c r="L14" s="34"/>
      <c r="M14" s="2" t="s">
        <v>134</v>
      </c>
    </row>
    <row r="15" spans="1:14" s="69" customFormat="1" ht="49.5">
      <c r="A15" s="64">
        <v>9</v>
      </c>
      <c r="B15" s="65" t="s">
        <v>109</v>
      </c>
      <c r="C15" s="65" t="s">
        <v>108</v>
      </c>
      <c r="D15" s="66" t="s">
        <v>110</v>
      </c>
      <c r="E15" s="84" t="s">
        <v>120</v>
      </c>
      <c r="F15" s="66" t="s">
        <v>133</v>
      </c>
      <c r="G15" s="64" t="s">
        <v>130</v>
      </c>
      <c r="H15" s="67">
        <f>20525.5/10000</f>
        <v>2.05255</v>
      </c>
      <c r="I15" s="66">
        <v>49</v>
      </c>
      <c r="J15" s="66" t="s">
        <v>165</v>
      </c>
      <c r="K15" s="84">
        <v>42513</v>
      </c>
      <c r="L15" s="66" t="s">
        <v>167</v>
      </c>
      <c r="M15" s="79" t="s">
        <v>135</v>
      </c>
      <c r="N15" s="69">
        <f>H16+H15+H17+H18</f>
        <v>9.084150000000001</v>
      </c>
    </row>
    <row r="16" spans="1:13" s="69" customFormat="1" ht="66">
      <c r="A16" s="64">
        <v>10</v>
      </c>
      <c r="B16" s="65" t="s">
        <v>112</v>
      </c>
      <c r="C16" s="65" t="s">
        <v>111</v>
      </c>
      <c r="D16" s="66" t="s">
        <v>113</v>
      </c>
      <c r="E16" s="84" t="s">
        <v>120</v>
      </c>
      <c r="F16" s="66" t="s">
        <v>132</v>
      </c>
      <c r="G16" s="64" t="s">
        <v>130</v>
      </c>
      <c r="H16" s="67">
        <f>20516/10000</f>
        <v>2.0516</v>
      </c>
      <c r="I16" s="66">
        <v>49</v>
      </c>
      <c r="J16" s="66" t="s">
        <v>166</v>
      </c>
      <c r="K16" s="84">
        <v>42467</v>
      </c>
      <c r="L16" s="66" t="s">
        <v>168</v>
      </c>
      <c r="M16" s="79" t="s">
        <v>135</v>
      </c>
    </row>
    <row r="17" spans="1:13" s="36" customFormat="1" ht="66">
      <c r="A17" s="64">
        <v>11</v>
      </c>
      <c r="B17" s="3" t="s">
        <v>19</v>
      </c>
      <c r="C17" s="3" t="s">
        <v>114</v>
      </c>
      <c r="D17" s="32" t="s">
        <v>115</v>
      </c>
      <c r="E17" s="37" t="s">
        <v>116</v>
      </c>
      <c r="F17" s="32" t="s">
        <v>131</v>
      </c>
      <c r="G17" s="2" t="s">
        <v>121</v>
      </c>
      <c r="H17" s="33">
        <v>1.98</v>
      </c>
      <c r="I17" s="86">
        <v>50</v>
      </c>
      <c r="J17" s="32"/>
      <c r="K17" s="32"/>
      <c r="L17" s="32"/>
      <c r="M17" s="35" t="s">
        <v>135</v>
      </c>
    </row>
    <row r="18" spans="1:13" s="36" customFormat="1" ht="33">
      <c r="A18" s="64">
        <v>12</v>
      </c>
      <c r="B18" s="3" t="s">
        <v>126</v>
      </c>
      <c r="C18" s="3" t="s">
        <v>127</v>
      </c>
      <c r="D18" s="38" t="s">
        <v>128</v>
      </c>
      <c r="E18" s="39" t="s">
        <v>129</v>
      </c>
      <c r="F18" s="38" t="s">
        <v>136</v>
      </c>
      <c r="G18" s="34" t="s">
        <v>137</v>
      </c>
      <c r="H18" s="33">
        <v>3</v>
      </c>
      <c r="I18" s="87">
        <v>50</v>
      </c>
      <c r="J18" s="40"/>
      <c r="K18" s="40"/>
      <c r="L18" s="40"/>
      <c r="M18" s="35" t="s">
        <v>135</v>
      </c>
    </row>
    <row r="19" spans="1:13" s="69" customFormat="1" ht="47.25">
      <c r="A19" s="90">
        <v>13</v>
      </c>
      <c r="B19" s="91" t="s">
        <v>140</v>
      </c>
      <c r="C19" s="91" t="s">
        <v>141</v>
      </c>
      <c r="D19" s="92"/>
      <c r="E19" s="93"/>
      <c r="F19" s="92" t="s">
        <v>144</v>
      </c>
      <c r="G19" s="94" t="s">
        <v>145</v>
      </c>
      <c r="H19" s="95">
        <v>3</v>
      </c>
      <c r="I19" s="87">
        <v>50</v>
      </c>
      <c r="J19" s="77" t="s">
        <v>161</v>
      </c>
      <c r="K19" s="78">
        <v>42629</v>
      </c>
      <c r="L19" s="77" t="s">
        <v>162</v>
      </c>
      <c r="M19" s="79"/>
    </row>
    <row r="20" spans="1:13" s="69" customFormat="1" ht="33">
      <c r="A20" s="96">
        <v>14</v>
      </c>
      <c r="B20" s="91" t="s">
        <v>175</v>
      </c>
      <c r="C20" s="91" t="s">
        <v>178</v>
      </c>
      <c r="D20" s="92"/>
      <c r="E20" s="93"/>
      <c r="F20" s="92" t="s">
        <v>177</v>
      </c>
      <c r="G20" s="94">
        <v>42725</v>
      </c>
      <c r="H20" s="95">
        <f>26433/10000</f>
        <v>2.6433</v>
      </c>
      <c r="I20" s="87">
        <v>50</v>
      </c>
      <c r="J20" s="77"/>
      <c r="K20" s="78"/>
      <c r="L20" s="77"/>
      <c r="M20" s="79"/>
    </row>
    <row r="21" spans="1:13" s="69" customFormat="1" ht="33">
      <c r="A21" s="96">
        <v>15</v>
      </c>
      <c r="B21" s="91" t="s">
        <v>180</v>
      </c>
      <c r="C21" s="91" t="s">
        <v>181</v>
      </c>
      <c r="D21" s="92"/>
      <c r="E21" s="93"/>
      <c r="F21" s="92" t="s">
        <v>182</v>
      </c>
      <c r="G21" s="94">
        <v>42874</v>
      </c>
      <c r="H21" s="95">
        <f>39720.8/10000</f>
        <v>3.9720800000000005</v>
      </c>
      <c r="I21" s="89">
        <v>61108</v>
      </c>
      <c r="J21" s="77"/>
      <c r="K21" s="78"/>
      <c r="L21" s="77"/>
      <c r="M21" s="79"/>
    </row>
    <row r="22" spans="1:13" s="43" customFormat="1" ht="19.5">
      <c r="A22" s="6" t="s">
        <v>49</v>
      </c>
      <c r="B22" s="7" t="s">
        <v>48</v>
      </c>
      <c r="C22" s="8"/>
      <c r="D22" s="25"/>
      <c r="E22" s="25"/>
      <c r="F22" s="25"/>
      <c r="G22" s="9"/>
      <c r="H22" s="18">
        <f>SUM(H6:H21)</f>
        <v>48.04372999999999</v>
      </c>
      <c r="I22" s="41"/>
      <c r="J22" s="41"/>
      <c r="K22" s="41"/>
      <c r="L22" s="41"/>
      <c r="M22" s="42"/>
    </row>
    <row r="23" spans="1:14" s="43" customFormat="1" ht="31.5">
      <c r="A23" s="42" t="s">
        <v>50</v>
      </c>
      <c r="B23" s="44" t="s">
        <v>45</v>
      </c>
      <c r="C23" s="45"/>
      <c r="D23" s="42"/>
      <c r="E23" s="42"/>
      <c r="F23" s="42"/>
      <c r="G23" s="42"/>
      <c r="H23" s="18">
        <v>109.26</v>
      </c>
      <c r="I23" s="41"/>
      <c r="J23" s="41"/>
      <c r="K23" s="41"/>
      <c r="L23" s="41"/>
      <c r="M23" s="42"/>
      <c r="N23" s="42" t="s">
        <v>103</v>
      </c>
    </row>
    <row r="24" spans="1:14" s="43" customFormat="1" ht="19.5">
      <c r="A24" s="42" t="s">
        <v>51</v>
      </c>
      <c r="B24" s="44" t="s">
        <v>46</v>
      </c>
      <c r="C24" s="45"/>
      <c r="D24" s="42"/>
      <c r="E24" s="42"/>
      <c r="F24" s="42"/>
      <c r="G24" s="42"/>
      <c r="H24" s="18">
        <v>91.44</v>
      </c>
      <c r="I24" s="18"/>
      <c r="J24" s="18">
        <v>89.15</v>
      </c>
      <c r="K24" s="46"/>
      <c r="L24" s="46"/>
      <c r="M24" s="42"/>
      <c r="N24" s="42"/>
    </row>
    <row r="25" spans="1:14" s="43" customFormat="1" ht="31.5">
      <c r="A25" s="42" t="s">
        <v>52</v>
      </c>
      <c r="B25" s="44" t="s">
        <v>47</v>
      </c>
      <c r="C25" s="45"/>
      <c r="D25" s="42"/>
      <c r="E25" s="42"/>
      <c r="F25" s="42"/>
      <c r="G25" s="42"/>
      <c r="H25" s="18">
        <f>H22/H24*100</f>
        <v>52.54126202974627</v>
      </c>
      <c r="I25" s="41"/>
      <c r="J25" s="41"/>
      <c r="K25" s="41" t="s">
        <v>179</v>
      </c>
      <c r="L25" s="41"/>
      <c r="M25" s="42"/>
      <c r="N25" s="42" t="s">
        <v>73</v>
      </c>
    </row>
    <row r="26" spans="1:14" s="43" customFormat="1" ht="63.75" customHeight="1">
      <c r="A26" s="47"/>
      <c r="B26" s="44"/>
      <c r="C26" s="48"/>
      <c r="D26" s="49"/>
      <c r="E26" s="49"/>
      <c r="F26" s="49"/>
      <c r="G26" s="41"/>
      <c r="H26" s="18"/>
      <c r="I26" s="41"/>
      <c r="J26" s="41"/>
      <c r="K26" s="41"/>
      <c r="L26" s="41"/>
      <c r="M26" s="42"/>
      <c r="N26" s="42" t="s">
        <v>74</v>
      </c>
    </row>
    <row r="27" spans="1:14" s="52" customFormat="1" ht="30" customHeight="1">
      <c r="A27" s="107" t="s">
        <v>78</v>
      </c>
      <c r="B27" s="108"/>
      <c r="C27" s="108"/>
      <c r="D27" s="108"/>
      <c r="E27" s="108"/>
      <c r="F27" s="108"/>
      <c r="G27" s="109"/>
      <c r="H27" s="31">
        <v>2.723</v>
      </c>
      <c r="I27" s="50"/>
      <c r="J27" s="50"/>
      <c r="K27" s="50"/>
      <c r="L27" s="50"/>
      <c r="M27" s="51"/>
      <c r="N27" s="51" t="s">
        <v>75</v>
      </c>
    </row>
    <row r="28" spans="1:14" s="36" customFormat="1" ht="49.5">
      <c r="A28" s="2">
        <v>1</v>
      </c>
      <c r="B28" s="3" t="s">
        <v>12</v>
      </c>
      <c r="C28" s="3" t="s">
        <v>86</v>
      </c>
      <c r="D28" s="32" t="s">
        <v>43</v>
      </c>
      <c r="E28" s="32" t="s">
        <v>9</v>
      </c>
      <c r="F28" s="32" t="s">
        <v>67</v>
      </c>
      <c r="G28" s="2" t="s">
        <v>10</v>
      </c>
      <c r="H28" s="33">
        <f>425/10000</f>
        <v>0.0425</v>
      </c>
      <c r="I28" s="34">
        <v>50</v>
      </c>
      <c r="J28" s="34"/>
      <c r="K28" s="34"/>
      <c r="L28" s="34"/>
      <c r="M28" s="2" t="s">
        <v>134</v>
      </c>
      <c r="N28" s="42">
        <v>2.723</v>
      </c>
    </row>
    <row r="29" spans="1:15" s="36" customFormat="1" ht="49.5">
      <c r="A29" s="2">
        <v>2</v>
      </c>
      <c r="B29" s="3" t="s">
        <v>138</v>
      </c>
      <c r="C29" s="3" t="s">
        <v>11</v>
      </c>
      <c r="D29" s="32" t="s">
        <v>44</v>
      </c>
      <c r="E29" s="37">
        <v>40400</v>
      </c>
      <c r="F29" s="32" t="s">
        <v>13</v>
      </c>
      <c r="G29" s="10" t="s">
        <v>14</v>
      </c>
      <c r="H29" s="33">
        <f>831.5/10000</f>
        <v>0.08315</v>
      </c>
      <c r="I29" s="34">
        <v>50</v>
      </c>
      <c r="J29" s="34"/>
      <c r="K29" s="34"/>
      <c r="L29" s="34"/>
      <c r="M29" s="2" t="s">
        <v>134</v>
      </c>
      <c r="N29" s="53"/>
      <c r="O29" s="36">
        <f>H28+H29</f>
        <v>0.12565</v>
      </c>
    </row>
    <row r="30" spans="1:13" s="36" customFormat="1" ht="82.5">
      <c r="A30" s="2">
        <v>3</v>
      </c>
      <c r="B30" s="3" t="s">
        <v>85</v>
      </c>
      <c r="C30" s="3" t="s">
        <v>11</v>
      </c>
      <c r="D30" s="32" t="s">
        <v>15</v>
      </c>
      <c r="E30" s="32" t="s">
        <v>16</v>
      </c>
      <c r="F30" s="32" t="s">
        <v>17</v>
      </c>
      <c r="G30" s="2" t="s">
        <v>18</v>
      </c>
      <c r="H30" s="33">
        <f>1564.4/10000</f>
        <v>0.15644</v>
      </c>
      <c r="I30" s="34">
        <v>50</v>
      </c>
      <c r="J30" s="34"/>
      <c r="K30" s="34"/>
      <c r="L30" s="34"/>
      <c r="M30" s="2" t="s">
        <v>134</v>
      </c>
    </row>
    <row r="31" spans="1:13" s="36" customFormat="1" ht="18.75">
      <c r="A31" s="54"/>
      <c r="B31" s="110" t="s">
        <v>76</v>
      </c>
      <c r="C31" s="110"/>
      <c r="D31" s="110"/>
      <c r="E31" s="110"/>
      <c r="F31" s="110"/>
      <c r="G31" s="111"/>
      <c r="H31" s="55">
        <f>SUM(H28:H30)</f>
        <v>0.28209</v>
      </c>
      <c r="I31" s="34"/>
      <c r="J31" s="34"/>
      <c r="K31" s="34"/>
      <c r="L31" s="34"/>
      <c r="M31" s="2"/>
    </row>
    <row r="32" spans="1:13" s="57" customFormat="1" ht="47.25" customHeight="1">
      <c r="A32" s="107" t="s">
        <v>96</v>
      </c>
      <c r="B32" s="108"/>
      <c r="C32" s="108"/>
      <c r="D32" s="108"/>
      <c r="E32" s="108"/>
      <c r="F32" s="109"/>
      <c r="G32" s="51"/>
      <c r="H32" s="56">
        <v>1</v>
      </c>
      <c r="I32" s="50"/>
      <c r="J32" s="50"/>
      <c r="K32" s="50"/>
      <c r="L32" s="50"/>
      <c r="M32" s="51"/>
    </row>
    <row r="33" spans="1:13" s="36" customFormat="1" ht="75" customHeight="1">
      <c r="A33" s="2">
        <v>1</v>
      </c>
      <c r="B33" s="3" t="s">
        <v>69</v>
      </c>
      <c r="C33" s="3" t="s">
        <v>70</v>
      </c>
      <c r="D33" s="32" t="s">
        <v>71</v>
      </c>
      <c r="E33" s="37" t="s">
        <v>72</v>
      </c>
      <c r="F33" s="32" t="s">
        <v>99</v>
      </c>
      <c r="G33" s="2" t="s">
        <v>100</v>
      </c>
      <c r="H33" s="33">
        <v>0.82</v>
      </c>
      <c r="I33" s="32"/>
      <c r="J33" s="32"/>
      <c r="K33" s="32"/>
      <c r="L33" s="32"/>
      <c r="M33" s="32" t="s">
        <v>134</v>
      </c>
    </row>
    <row r="34" spans="1:13" s="36" customFormat="1" ht="75" customHeight="1">
      <c r="A34" s="2">
        <v>2</v>
      </c>
      <c r="B34" s="3" t="s">
        <v>87</v>
      </c>
      <c r="C34" s="3" t="s">
        <v>88</v>
      </c>
      <c r="D34" s="32" t="s">
        <v>89</v>
      </c>
      <c r="E34" s="37">
        <v>41529</v>
      </c>
      <c r="F34" s="32" t="s">
        <v>90</v>
      </c>
      <c r="G34" s="2" t="s">
        <v>91</v>
      </c>
      <c r="H34" s="33">
        <f>2260/10000</f>
        <v>0.226</v>
      </c>
      <c r="I34" s="32"/>
      <c r="J34" s="32"/>
      <c r="K34" s="32"/>
      <c r="L34" s="32"/>
      <c r="M34" s="32" t="s">
        <v>134</v>
      </c>
    </row>
    <row r="35" spans="1:13" s="36" customFormat="1" ht="19.5">
      <c r="A35" s="42"/>
      <c r="B35" s="112" t="s">
        <v>76</v>
      </c>
      <c r="C35" s="113"/>
      <c r="D35" s="113"/>
      <c r="E35" s="113"/>
      <c r="F35" s="113"/>
      <c r="G35" s="114"/>
      <c r="H35" s="18">
        <f>SUM(H33:H34)</f>
        <v>1.046</v>
      </c>
      <c r="I35" s="41"/>
      <c r="J35" s="41"/>
      <c r="K35" s="41"/>
      <c r="L35" s="41"/>
      <c r="M35" s="42"/>
    </row>
    <row r="36" spans="1:13" s="36" customFormat="1" ht="15.75" customHeight="1">
      <c r="A36" s="98" t="s">
        <v>97</v>
      </c>
      <c r="B36" s="99"/>
      <c r="C36" s="99"/>
      <c r="D36" s="99"/>
      <c r="E36" s="99"/>
      <c r="F36" s="99"/>
      <c r="G36" s="100"/>
      <c r="H36" s="55">
        <v>3.22</v>
      </c>
      <c r="I36" s="40"/>
      <c r="J36" s="40"/>
      <c r="K36" s="40"/>
      <c r="L36" s="40"/>
      <c r="M36" s="32"/>
    </row>
    <row r="37" spans="1:13" s="36" customFormat="1" ht="116.25" customHeight="1">
      <c r="A37" s="2">
        <v>1</v>
      </c>
      <c r="B37" s="3" t="s">
        <v>53</v>
      </c>
      <c r="C37" s="3" t="s">
        <v>54</v>
      </c>
      <c r="D37" s="2" t="s">
        <v>55</v>
      </c>
      <c r="E37" s="2" t="s">
        <v>58</v>
      </c>
      <c r="F37" s="2" t="s">
        <v>79</v>
      </c>
      <c r="G37" s="2" t="s">
        <v>84</v>
      </c>
      <c r="H37" s="2">
        <v>0.595</v>
      </c>
      <c r="I37" s="34" t="s">
        <v>81</v>
      </c>
      <c r="J37" s="34"/>
      <c r="K37" s="34"/>
      <c r="L37" s="34"/>
      <c r="M37" s="32" t="s">
        <v>134</v>
      </c>
    </row>
    <row r="38" spans="1:13" s="58" customFormat="1" ht="66">
      <c r="A38" s="2">
        <v>2</v>
      </c>
      <c r="B38" s="3" t="s">
        <v>56</v>
      </c>
      <c r="C38" s="3" t="s">
        <v>57</v>
      </c>
      <c r="D38" s="2" t="s">
        <v>122</v>
      </c>
      <c r="E38" s="10" t="s">
        <v>123</v>
      </c>
      <c r="F38" s="2" t="s">
        <v>139</v>
      </c>
      <c r="G38" s="10">
        <v>42432</v>
      </c>
      <c r="H38" s="2">
        <f>4411/10000</f>
        <v>0.4411</v>
      </c>
      <c r="I38" s="34" t="s">
        <v>81</v>
      </c>
      <c r="J38" s="34"/>
      <c r="K38" s="34"/>
      <c r="L38" s="34"/>
      <c r="M38" s="32" t="s">
        <v>134</v>
      </c>
    </row>
    <row r="39" spans="1:13" s="58" customFormat="1" ht="82.5">
      <c r="A39" s="2">
        <v>3</v>
      </c>
      <c r="B39" s="3" t="s">
        <v>59</v>
      </c>
      <c r="C39" s="3" t="s">
        <v>60</v>
      </c>
      <c r="D39" s="2" t="s">
        <v>61</v>
      </c>
      <c r="E39" s="2" t="s">
        <v>62</v>
      </c>
      <c r="F39" s="2" t="s">
        <v>63</v>
      </c>
      <c r="G39" s="2" t="s">
        <v>64</v>
      </c>
      <c r="H39" s="2">
        <f>708.6/10000</f>
        <v>0.07086</v>
      </c>
      <c r="I39" s="34" t="s">
        <v>81</v>
      </c>
      <c r="J39" s="34"/>
      <c r="K39" s="34"/>
      <c r="L39" s="34"/>
      <c r="M39" s="32" t="s">
        <v>134</v>
      </c>
    </row>
    <row r="40" spans="1:13" s="58" customFormat="1" ht="33">
      <c r="A40" s="2">
        <v>4</v>
      </c>
      <c r="B40" s="3" t="s">
        <v>65</v>
      </c>
      <c r="C40" s="3" t="s">
        <v>66</v>
      </c>
      <c r="D40" s="32" t="s">
        <v>101</v>
      </c>
      <c r="E40" s="10" t="s">
        <v>102</v>
      </c>
      <c r="F40" s="2" t="s">
        <v>124</v>
      </c>
      <c r="G40" s="2" t="s">
        <v>125</v>
      </c>
      <c r="H40" s="2">
        <f>5074.9/10000</f>
        <v>0.50749</v>
      </c>
      <c r="I40" s="34" t="s">
        <v>81</v>
      </c>
      <c r="J40" s="34"/>
      <c r="K40" s="34"/>
      <c r="L40" s="34"/>
      <c r="M40" s="32" t="s">
        <v>134</v>
      </c>
    </row>
    <row r="41" spans="1:14" s="58" customFormat="1" ht="36.75" customHeight="1">
      <c r="A41" s="118" t="s">
        <v>80</v>
      </c>
      <c r="B41" s="110"/>
      <c r="C41" s="110"/>
      <c r="D41" s="110"/>
      <c r="E41" s="110"/>
      <c r="F41" s="110"/>
      <c r="G41" s="110"/>
      <c r="H41" s="31">
        <f>SUM(H37:H40)</f>
        <v>1.61445</v>
      </c>
      <c r="I41" s="26"/>
      <c r="J41" s="26"/>
      <c r="K41" s="26"/>
      <c r="L41" s="26"/>
      <c r="M41" s="59"/>
      <c r="N41" s="58">
        <f>H41+H34</f>
        <v>1.84045</v>
      </c>
    </row>
    <row r="42" spans="1:13" s="58" customFormat="1" ht="15">
      <c r="A42" s="101" t="s">
        <v>104</v>
      </c>
      <c r="B42" s="102"/>
      <c r="C42" s="102"/>
      <c r="D42" s="102"/>
      <c r="E42" s="102"/>
      <c r="F42" s="102"/>
      <c r="G42" s="102"/>
      <c r="H42" s="102"/>
      <c r="I42" s="102"/>
      <c r="J42" s="102"/>
      <c r="K42" s="102"/>
      <c r="L42" s="102"/>
      <c r="M42" s="103"/>
    </row>
    <row r="43" spans="1:13" s="14" customFormat="1" ht="190.5" customHeight="1">
      <c r="A43" s="104"/>
      <c r="B43" s="105"/>
      <c r="C43" s="105"/>
      <c r="D43" s="105"/>
      <c r="E43" s="105"/>
      <c r="F43" s="105"/>
      <c r="G43" s="105"/>
      <c r="H43" s="105"/>
      <c r="I43" s="105"/>
      <c r="J43" s="105"/>
      <c r="K43" s="105"/>
      <c r="L43" s="105"/>
      <c r="M43" s="106"/>
    </row>
    <row r="44" spans="1:13" s="14" customFormat="1" ht="18.75">
      <c r="A44" s="12"/>
      <c r="B44" s="13"/>
      <c r="C44" s="13"/>
      <c r="D44" s="12"/>
      <c r="E44" s="12"/>
      <c r="F44" s="12"/>
      <c r="G44" s="12"/>
      <c r="H44" s="19"/>
      <c r="I44" s="12"/>
      <c r="J44" s="12"/>
      <c r="K44" s="12"/>
      <c r="L44" s="12"/>
      <c r="M44" s="12"/>
    </row>
    <row r="45" spans="1:13" s="14" customFormat="1" ht="18.75">
      <c r="A45" s="12"/>
      <c r="B45" s="13"/>
      <c r="C45" s="13"/>
      <c r="D45" s="12"/>
      <c r="E45" s="12"/>
      <c r="F45" s="12"/>
      <c r="G45" s="12"/>
      <c r="H45" s="19"/>
      <c r="I45" s="12"/>
      <c r="J45" s="12"/>
      <c r="K45" s="12"/>
      <c r="L45" s="12"/>
      <c r="M45" s="12"/>
    </row>
    <row r="46" spans="1:13" s="14" customFormat="1" ht="18.75">
      <c r="A46" s="12"/>
      <c r="B46" s="13"/>
      <c r="C46" s="13"/>
      <c r="D46" s="12"/>
      <c r="E46" s="12"/>
      <c r="F46" s="12"/>
      <c r="G46" s="12"/>
      <c r="H46" s="19"/>
      <c r="I46" s="12"/>
      <c r="J46" s="12"/>
      <c r="K46" s="12"/>
      <c r="L46" s="12"/>
      <c r="M46" s="12"/>
    </row>
    <row r="47" spans="1:13" s="14" customFormat="1" ht="18.75">
      <c r="A47" s="12"/>
      <c r="B47" s="13"/>
      <c r="C47" s="13"/>
      <c r="D47" s="12"/>
      <c r="E47" s="12"/>
      <c r="F47" s="12"/>
      <c r="G47" s="12"/>
      <c r="H47" s="19"/>
      <c r="I47" s="12"/>
      <c r="J47" s="12"/>
      <c r="K47" s="12"/>
      <c r="L47" s="12"/>
      <c r="M47" s="12"/>
    </row>
    <row r="48" spans="1:13" s="14" customFormat="1" ht="18.75">
      <c r="A48" s="12"/>
      <c r="B48" s="13"/>
      <c r="C48" s="13"/>
      <c r="D48" s="12"/>
      <c r="E48" s="12"/>
      <c r="F48" s="12"/>
      <c r="G48" s="12"/>
      <c r="H48" s="19"/>
      <c r="I48" s="12"/>
      <c r="J48" s="12"/>
      <c r="K48" s="12"/>
      <c r="L48" s="12"/>
      <c r="M48" s="12"/>
    </row>
    <row r="49" spans="1:13" s="14" customFormat="1" ht="18.75">
      <c r="A49" s="12"/>
      <c r="B49" s="13"/>
      <c r="C49" s="13"/>
      <c r="D49" s="12"/>
      <c r="E49" s="12"/>
      <c r="F49" s="12"/>
      <c r="G49" s="12"/>
      <c r="H49" s="19"/>
      <c r="I49" s="12"/>
      <c r="J49" s="12"/>
      <c r="K49" s="12"/>
      <c r="L49" s="12"/>
      <c r="M49" s="12"/>
    </row>
    <row r="50" spans="1:13" s="14" customFormat="1" ht="18.75">
      <c r="A50" s="12"/>
      <c r="B50" s="13"/>
      <c r="C50" s="13"/>
      <c r="D50" s="12"/>
      <c r="E50" s="12"/>
      <c r="F50" s="12"/>
      <c r="G50" s="12"/>
      <c r="H50" s="19"/>
      <c r="I50" s="12"/>
      <c r="J50" s="12"/>
      <c r="K50" s="12"/>
      <c r="L50" s="12"/>
      <c r="M50" s="12"/>
    </row>
    <row r="51" spans="1:13" s="14" customFormat="1" ht="18.75">
      <c r="A51" s="12"/>
      <c r="B51" s="13"/>
      <c r="C51" s="13"/>
      <c r="D51" s="12"/>
      <c r="E51" s="12"/>
      <c r="F51" s="12"/>
      <c r="G51" s="12"/>
      <c r="H51" s="19"/>
      <c r="I51" s="12"/>
      <c r="J51" s="12"/>
      <c r="K51" s="12"/>
      <c r="L51" s="12"/>
      <c r="M51" s="12"/>
    </row>
    <row r="52" spans="1:13" s="14" customFormat="1" ht="18.75">
      <c r="A52" s="12"/>
      <c r="B52" s="13"/>
      <c r="C52" s="13"/>
      <c r="D52" s="12"/>
      <c r="E52" s="12"/>
      <c r="F52" s="12"/>
      <c r="G52" s="12"/>
      <c r="H52" s="19"/>
      <c r="I52" s="12"/>
      <c r="J52" s="12"/>
      <c r="K52" s="12"/>
      <c r="L52" s="12"/>
      <c r="M52" s="12"/>
    </row>
    <row r="53" spans="1:13" ht="18.75">
      <c r="A53" s="12"/>
      <c r="B53" s="13"/>
      <c r="C53" s="13"/>
      <c r="D53" s="12"/>
      <c r="E53" s="12"/>
      <c r="F53" s="12"/>
      <c r="G53" s="12"/>
      <c r="H53" s="19"/>
      <c r="I53" s="12"/>
      <c r="J53" s="12"/>
      <c r="K53" s="12"/>
      <c r="L53" s="12"/>
      <c r="M53" s="12"/>
    </row>
    <row r="54" spans="1:13" ht="18.75">
      <c r="A54" s="12"/>
      <c r="B54" s="13"/>
      <c r="C54" s="13"/>
      <c r="D54" s="12"/>
      <c r="E54" s="12"/>
      <c r="F54" s="12"/>
      <c r="G54" s="12"/>
      <c r="H54" s="19"/>
      <c r="I54" s="12"/>
      <c r="J54" s="12"/>
      <c r="K54" s="12"/>
      <c r="L54" s="12"/>
      <c r="M54" s="12"/>
    </row>
    <row r="55" spans="1:13" ht="18.75">
      <c r="A55" s="12"/>
      <c r="B55" s="13"/>
      <c r="C55" s="13"/>
      <c r="D55" s="12"/>
      <c r="E55" s="12"/>
      <c r="F55" s="12"/>
      <c r="G55" s="12"/>
      <c r="H55" s="19"/>
      <c r="I55" s="12"/>
      <c r="J55" s="12"/>
      <c r="K55" s="12"/>
      <c r="L55" s="12"/>
      <c r="M55" s="12"/>
    </row>
    <row r="56" spans="1:13" ht="18.75">
      <c r="A56" s="12"/>
      <c r="B56" s="13"/>
      <c r="C56" s="13"/>
      <c r="D56" s="12"/>
      <c r="E56" s="12"/>
      <c r="F56" s="12"/>
      <c r="G56" s="12"/>
      <c r="H56" s="19"/>
      <c r="I56" s="12"/>
      <c r="J56" s="12"/>
      <c r="K56" s="12"/>
      <c r="L56" s="12"/>
      <c r="M56" s="12"/>
    </row>
    <row r="57" spans="1:13" ht="18.75">
      <c r="A57" s="12"/>
      <c r="B57" s="13"/>
      <c r="C57" s="13"/>
      <c r="D57" s="12"/>
      <c r="E57" s="12"/>
      <c r="F57" s="12"/>
      <c r="G57" s="12"/>
      <c r="H57" s="19"/>
      <c r="I57" s="12"/>
      <c r="J57" s="12"/>
      <c r="K57" s="12"/>
      <c r="L57" s="12"/>
      <c r="M57" s="12"/>
    </row>
    <row r="58" spans="1:13" ht="18.75">
      <c r="A58" s="12"/>
      <c r="B58" s="13"/>
      <c r="C58" s="13"/>
      <c r="D58" s="12"/>
      <c r="E58" s="12"/>
      <c r="F58" s="12"/>
      <c r="G58" s="15"/>
      <c r="H58" s="19"/>
      <c r="I58" s="12"/>
      <c r="J58" s="12"/>
      <c r="K58" s="12"/>
      <c r="L58" s="12"/>
      <c r="M58" s="12"/>
    </row>
    <row r="59" spans="1:13" ht="18.75">
      <c r="A59" s="15"/>
      <c r="B59" s="16"/>
      <c r="C59" s="16"/>
      <c r="D59" s="15"/>
      <c r="E59" s="15"/>
      <c r="F59" s="15"/>
      <c r="G59" s="15"/>
      <c r="H59" s="20"/>
      <c r="I59" s="15"/>
      <c r="J59" s="15"/>
      <c r="K59" s="15"/>
      <c r="L59" s="15"/>
      <c r="M59" s="15"/>
    </row>
    <row r="60" spans="1:13" ht="18.75">
      <c r="A60" s="1"/>
      <c r="B60" s="4"/>
      <c r="C60" s="4"/>
      <c r="D60" s="1"/>
      <c r="E60" s="1"/>
      <c r="F60" s="1"/>
      <c r="G60" s="1"/>
      <c r="H60" s="21"/>
      <c r="I60" s="1"/>
      <c r="J60" s="1"/>
      <c r="K60" s="1"/>
      <c r="L60" s="1"/>
      <c r="M60" s="1"/>
    </row>
    <row r="61" spans="1:13" ht="18.75">
      <c r="A61" s="1"/>
      <c r="B61" s="4"/>
      <c r="C61" s="4"/>
      <c r="D61" s="1"/>
      <c r="E61" s="1"/>
      <c r="F61" s="1"/>
      <c r="G61" s="1"/>
      <c r="H61" s="21"/>
      <c r="I61" s="1"/>
      <c r="J61" s="1"/>
      <c r="K61" s="1"/>
      <c r="L61" s="1"/>
      <c r="M61" s="1"/>
    </row>
    <row r="62" spans="1:13" ht="18.75">
      <c r="A62" s="1"/>
      <c r="B62" s="4"/>
      <c r="C62" s="4"/>
      <c r="D62" s="1"/>
      <c r="E62" s="1"/>
      <c r="F62" s="1"/>
      <c r="G62" s="1"/>
      <c r="H62" s="21"/>
      <c r="I62" s="1"/>
      <c r="J62" s="1"/>
      <c r="K62" s="1"/>
      <c r="L62" s="1"/>
      <c r="M62" s="1"/>
    </row>
    <row r="63" spans="1:13" ht="18.75">
      <c r="A63" s="1"/>
      <c r="B63" s="4"/>
      <c r="C63" s="4"/>
      <c r="D63" s="1"/>
      <c r="E63" s="1"/>
      <c r="F63" s="1"/>
      <c r="G63" s="1"/>
      <c r="H63" s="21"/>
      <c r="I63" s="1"/>
      <c r="J63" s="1"/>
      <c r="K63" s="1"/>
      <c r="L63" s="1"/>
      <c r="M63" s="1"/>
    </row>
    <row r="64" spans="1:13" ht="18.75">
      <c r="A64" s="1"/>
      <c r="B64" s="4"/>
      <c r="C64" s="4"/>
      <c r="D64" s="1"/>
      <c r="E64" s="1"/>
      <c r="F64" s="1"/>
      <c r="G64" s="1"/>
      <c r="H64" s="21"/>
      <c r="I64" s="1"/>
      <c r="J64" s="1"/>
      <c r="K64" s="1"/>
      <c r="L64" s="1"/>
      <c r="M64" s="1"/>
    </row>
    <row r="65" spans="1:13" ht="18.75">
      <c r="A65" s="1"/>
      <c r="B65" s="4"/>
      <c r="C65" s="4"/>
      <c r="D65" s="1"/>
      <c r="E65" s="1"/>
      <c r="F65" s="1"/>
      <c r="G65" s="1"/>
      <c r="H65" s="21"/>
      <c r="I65" s="1"/>
      <c r="J65" s="1"/>
      <c r="K65" s="1"/>
      <c r="L65" s="1"/>
      <c r="M65" s="1"/>
    </row>
    <row r="66" spans="1:13" ht="18.75">
      <c r="A66" s="1"/>
      <c r="B66" s="4"/>
      <c r="C66" s="4"/>
      <c r="D66" s="1"/>
      <c r="E66" s="1"/>
      <c r="F66" s="1"/>
      <c r="G66" s="1"/>
      <c r="H66" s="21"/>
      <c r="I66" s="1"/>
      <c r="J66" s="1"/>
      <c r="K66" s="1"/>
      <c r="L66" s="1"/>
      <c r="M66" s="1"/>
    </row>
    <row r="67" spans="1:13" ht="18.75">
      <c r="A67" s="1"/>
      <c r="B67" s="4"/>
      <c r="C67" s="4"/>
      <c r="D67" s="1"/>
      <c r="E67" s="1"/>
      <c r="F67" s="1"/>
      <c r="G67" s="1"/>
      <c r="H67" s="21"/>
      <c r="I67" s="1"/>
      <c r="J67" s="1"/>
      <c r="K67" s="1"/>
      <c r="L67" s="1"/>
      <c r="M67" s="1"/>
    </row>
    <row r="68" spans="1:13" ht="18.75">
      <c r="A68" s="1"/>
      <c r="B68" s="4"/>
      <c r="C68" s="4"/>
      <c r="D68" s="1"/>
      <c r="E68" s="1"/>
      <c r="F68" s="1"/>
      <c r="G68" s="1"/>
      <c r="H68" s="21"/>
      <c r="I68" s="1"/>
      <c r="J68" s="1"/>
      <c r="K68" s="1"/>
      <c r="L68" s="1"/>
      <c r="M68" s="1"/>
    </row>
    <row r="69" spans="1:13" ht="18.75">
      <c r="A69" s="1"/>
      <c r="B69" s="4"/>
      <c r="C69" s="4"/>
      <c r="D69" s="1"/>
      <c r="E69" s="1"/>
      <c r="F69" s="1"/>
      <c r="G69" s="1"/>
      <c r="H69" s="21"/>
      <c r="I69" s="1"/>
      <c r="J69" s="1"/>
      <c r="K69" s="1"/>
      <c r="L69" s="1"/>
      <c r="M69" s="1"/>
    </row>
    <row r="70" spans="1:13" ht="18.75">
      <c r="A70" s="1"/>
      <c r="B70" s="4"/>
      <c r="C70" s="4"/>
      <c r="D70" s="1"/>
      <c r="E70" s="1"/>
      <c r="F70" s="1"/>
      <c r="G70" s="1"/>
      <c r="H70" s="21"/>
      <c r="I70" s="1"/>
      <c r="J70" s="1"/>
      <c r="K70" s="1"/>
      <c r="L70" s="1"/>
      <c r="M70" s="1"/>
    </row>
    <row r="71" spans="1:13" ht="18.75">
      <c r="A71" s="1"/>
      <c r="B71" s="4"/>
      <c r="C71" s="4"/>
      <c r="D71" s="1"/>
      <c r="E71" s="1"/>
      <c r="F71" s="1"/>
      <c r="G71" s="1"/>
      <c r="H71" s="21"/>
      <c r="I71" s="1"/>
      <c r="J71" s="1"/>
      <c r="K71" s="1"/>
      <c r="L71" s="1"/>
      <c r="M71" s="1"/>
    </row>
    <row r="72" spans="1:13" ht="18.75">
      <c r="A72" s="1"/>
      <c r="B72" s="4"/>
      <c r="C72" s="4"/>
      <c r="D72" s="1"/>
      <c r="E72" s="1"/>
      <c r="F72" s="1"/>
      <c r="G72" s="1"/>
      <c r="H72" s="21"/>
      <c r="I72" s="1"/>
      <c r="J72" s="1"/>
      <c r="K72" s="1"/>
      <c r="L72" s="1"/>
      <c r="M72" s="1"/>
    </row>
    <row r="73" spans="1:13" ht="18.75">
      <c r="A73" s="1"/>
      <c r="B73" s="4"/>
      <c r="C73" s="4"/>
      <c r="D73" s="1"/>
      <c r="E73" s="1"/>
      <c r="F73" s="1"/>
      <c r="G73" s="1"/>
      <c r="H73" s="21"/>
      <c r="I73" s="1"/>
      <c r="J73" s="1"/>
      <c r="K73" s="1"/>
      <c r="L73" s="1"/>
      <c r="M73" s="1"/>
    </row>
    <row r="74" spans="1:13" ht="18.75">
      <c r="A74" s="1"/>
      <c r="B74" s="4"/>
      <c r="C74" s="4"/>
      <c r="D74" s="1"/>
      <c r="E74" s="1"/>
      <c r="F74" s="1"/>
      <c r="G74" s="1"/>
      <c r="H74" s="21"/>
      <c r="I74" s="1"/>
      <c r="J74" s="1"/>
      <c r="K74" s="1"/>
      <c r="L74" s="1"/>
      <c r="M74" s="1"/>
    </row>
    <row r="75" spans="1:13" ht="18.75">
      <c r="A75" s="1"/>
      <c r="B75" s="4"/>
      <c r="C75" s="4"/>
      <c r="D75" s="1"/>
      <c r="E75" s="1"/>
      <c r="F75" s="1"/>
      <c r="G75" s="1"/>
      <c r="H75" s="21"/>
      <c r="I75" s="1"/>
      <c r="J75" s="1"/>
      <c r="K75" s="1"/>
      <c r="L75" s="1"/>
      <c r="M75" s="1"/>
    </row>
    <row r="76" spans="1:13" ht="18.75">
      <c r="A76" s="1"/>
      <c r="B76" s="4"/>
      <c r="C76" s="4"/>
      <c r="D76" s="1"/>
      <c r="E76" s="1"/>
      <c r="F76" s="1"/>
      <c r="G76" s="1"/>
      <c r="H76" s="21"/>
      <c r="I76" s="1"/>
      <c r="J76" s="1"/>
      <c r="K76" s="1"/>
      <c r="L76" s="1"/>
      <c r="M76" s="1"/>
    </row>
    <row r="77" spans="1:13" ht="18.75">
      <c r="A77" s="1"/>
      <c r="B77" s="4"/>
      <c r="C77" s="4"/>
      <c r="D77" s="1"/>
      <c r="E77" s="1"/>
      <c r="F77" s="1"/>
      <c r="G77" s="1"/>
      <c r="H77" s="21"/>
      <c r="I77" s="1"/>
      <c r="J77" s="1"/>
      <c r="K77" s="1"/>
      <c r="L77" s="1"/>
      <c r="M77" s="1"/>
    </row>
    <row r="78" spans="1:13" ht="18.75">
      <c r="A78" s="1"/>
      <c r="B78" s="4"/>
      <c r="C78" s="4"/>
      <c r="D78" s="1"/>
      <c r="E78" s="1"/>
      <c r="F78" s="1"/>
      <c r="G78" s="1"/>
      <c r="H78" s="21"/>
      <c r="I78" s="1"/>
      <c r="J78" s="1"/>
      <c r="K78" s="1"/>
      <c r="L78" s="1"/>
      <c r="M78" s="1"/>
    </row>
    <row r="79" spans="1:13" ht="18.75">
      <c r="A79" s="1"/>
      <c r="B79" s="4"/>
      <c r="C79" s="4"/>
      <c r="D79" s="1"/>
      <c r="E79" s="1"/>
      <c r="F79" s="1"/>
      <c r="G79" s="1"/>
      <c r="H79" s="21"/>
      <c r="I79" s="1"/>
      <c r="J79" s="1"/>
      <c r="K79" s="1"/>
      <c r="L79" s="1"/>
      <c r="M79" s="1"/>
    </row>
    <row r="80" spans="1:13" ht="18.75">
      <c r="A80" s="1"/>
      <c r="B80" s="4"/>
      <c r="C80" s="4"/>
      <c r="D80" s="1"/>
      <c r="E80" s="1"/>
      <c r="F80" s="1"/>
      <c r="G80" s="1"/>
      <c r="H80" s="21"/>
      <c r="I80" s="1"/>
      <c r="J80" s="1"/>
      <c r="K80" s="1"/>
      <c r="L80" s="1"/>
      <c r="M80" s="1"/>
    </row>
    <row r="81" spans="1:13" ht="18.75">
      <c r="A81" s="1"/>
      <c r="B81" s="4"/>
      <c r="C81" s="4"/>
      <c r="D81" s="1"/>
      <c r="E81" s="1"/>
      <c r="F81" s="1"/>
      <c r="G81" s="1"/>
      <c r="H81" s="21"/>
      <c r="I81" s="1"/>
      <c r="J81" s="1"/>
      <c r="K81" s="1"/>
      <c r="L81" s="1"/>
      <c r="M81" s="1"/>
    </row>
    <row r="82" spans="1:13" ht="18.75">
      <c r="A82" s="1"/>
      <c r="B82" s="4"/>
      <c r="C82" s="4"/>
      <c r="D82" s="1"/>
      <c r="E82" s="1"/>
      <c r="F82" s="1"/>
      <c r="G82" s="1"/>
      <c r="H82" s="21"/>
      <c r="I82" s="1"/>
      <c r="J82" s="1"/>
      <c r="K82" s="1"/>
      <c r="L82" s="1"/>
      <c r="M82" s="1"/>
    </row>
    <row r="83" spans="1:13" ht="18.75">
      <c r="A83" s="1"/>
      <c r="B83" s="4"/>
      <c r="C83" s="4"/>
      <c r="D83" s="1"/>
      <c r="E83" s="1"/>
      <c r="F83" s="1"/>
      <c r="G83" s="1"/>
      <c r="H83" s="21"/>
      <c r="I83" s="1"/>
      <c r="J83" s="1"/>
      <c r="K83" s="1"/>
      <c r="L83" s="1"/>
      <c r="M83" s="1"/>
    </row>
    <row r="84" spans="1:13" ht="18.75">
      <c r="A84" s="1"/>
      <c r="B84" s="4"/>
      <c r="C84" s="4"/>
      <c r="D84" s="1"/>
      <c r="E84" s="1"/>
      <c r="F84" s="1"/>
      <c r="G84" s="1"/>
      <c r="H84" s="21"/>
      <c r="I84" s="1"/>
      <c r="J84" s="1"/>
      <c r="K84" s="1"/>
      <c r="L84" s="1"/>
      <c r="M84" s="1"/>
    </row>
    <row r="85" spans="1:13" ht="18.75">
      <c r="A85" s="1"/>
      <c r="B85" s="4"/>
      <c r="C85" s="4"/>
      <c r="D85" s="1"/>
      <c r="E85" s="1"/>
      <c r="F85" s="1"/>
      <c r="G85" s="1"/>
      <c r="H85" s="21"/>
      <c r="I85" s="1"/>
      <c r="J85" s="1"/>
      <c r="K85" s="1"/>
      <c r="L85" s="1"/>
      <c r="M85" s="1"/>
    </row>
    <row r="86" spans="1:13" ht="18.75">
      <c r="A86" s="1"/>
      <c r="B86" s="4"/>
      <c r="C86" s="4"/>
      <c r="D86" s="1"/>
      <c r="E86" s="1"/>
      <c r="F86" s="1"/>
      <c r="G86" s="1"/>
      <c r="H86" s="21"/>
      <c r="I86" s="1"/>
      <c r="J86" s="1"/>
      <c r="K86" s="1"/>
      <c r="L86" s="1"/>
      <c r="M86" s="1"/>
    </row>
    <row r="87" spans="1:13" ht="18.75">
      <c r="A87" s="1"/>
      <c r="B87" s="4"/>
      <c r="C87" s="4"/>
      <c r="D87" s="1"/>
      <c r="E87" s="1"/>
      <c r="F87" s="1"/>
      <c r="G87" s="1"/>
      <c r="H87" s="21"/>
      <c r="I87" s="1"/>
      <c r="J87" s="1"/>
      <c r="K87" s="1"/>
      <c r="L87" s="1"/>
      <c r="M87" s="1"/>
    </row>
    <row r="88" spans="1:13" ht="18.75">
      <c r="A88" s="1"/>
      <c r="B88" s="4"/>
      <c r="C88" s="4"/>
      <c r="D88" s="1"/>
      <c r="E88" s="1"/>
      <c r="F88" s="1"/>
      <c r="G88" s="1"/>
      <c r="H88" s="21"/>
      <c r="I88" s="1"/>
      <c r="J88" s="1"/>
      <c r="K88" s="1"/>
      <c r="L88" s="1"/>
      <c r="M88" s="1"/>
    </row>
    <row r="89" spans="1:13" ht="18.75">
      <c r="A89" s="1"/>
      <c r="B89" s="4"/>
      <c r="C89" s="4"/>
      <c r="D89" s="1"/>
      <c r="E89" s="1"/>
      <c r="F89" s="1"/>
      <c r="G89" s="1"/>
      <c r="H89" s="21"/>
      <c r="I89" s="1"/>
      <c r="J89" s="1"/>
      <c r="K89" s="1"/>
      <c r="L89" s="1"/>
      <c r="M89" s="1"/>
    </row>
    <row r="90" spans="1:13" ht="18.75">
      <c r="A90" s="1"/>
      <c r="B90" s="4"/>
      <c r="C90" s="4"/>
      <c r="D90" s="1"/>
      <c r="E90" s="1"/>
      <c r="F90" s="1"/>
      <c r="G90" s="1"/>
      <c r="H90" s="21"/>
      <c r="I90" s="1"/>
      <c r="J90" s="1"/>
      <c r="K90" s="1"/>
      <c r="L90" s="1"/>
      <c r="M90" s="1"/>
    </row>
    <row r="91" spans="1:13" ht="18.75">
      <c r="A91" s="1"/>
      <c r="B91" s="4"/>
      <c r="C91" s="4"/>
      <c r="D91" s="1"/>
      <c r="E91" s="1"/>
      <c r="F91" s="1"/>
      <c r="G91" s="1"/>
      <c r="H91" s="21"/>
      <c r="I91" s="1"/>
      <c r="J91" s="1"/>
      <c r="K91" s="1"/>
      <c r="L91" s="1"/>
      <c r="M91" s="1"/>
    </row>
    <row r="92" spans="1:13" ht="18.75">
      <c r="A92" s="1"/>
      <c r="B92" s="4"/>
      <c r="C92" s="4"/>
      <c r="D92" s="1"/>
      <c r="E92" s="1"/>
      <c r="F92" s="1"/>
      <c r="G92" s="1"/>
      <c r="H92" s="21"/>
      <c r="I92" s="1"/>
      <c r="J92" s="1"/>
      <c r="K92" s="1"/>
      <c r="L92" s="1"/>
      <c r="M92" s="1"/>
    </row>
    <row r="93" spans="1:13" ht="18.75">
      <c r="A93" s="1"/>
      <c r="B93" s="4"/>
      <c r="C93" s="4"/>
      <c r="D93" s="1"/>
      <c r="E93" s="1"/>
      <c r="F93" s="1"/>
      <c r="G93" s="1"/>
      <c r="H93" s="21"/>
      <c r="I93" s="1"/>
      <c r="J93" s="1"/>
      <c r="K93" s="1"/>
      <c r="L93" s="1"/>
      <c r="M93" s="1"/>
    </row>
    <row r="94" spans="1:13" ht="18.75">
      <c r="A94" s="1"/>
      <c r="B94" s="4"/>
      <c r="C94" s="4"/>
      <c r="D94" s="1"/>
      <c r="E94" s="1"/>
      <c r="F94" s="1"/>
      <c r="G94" s="1"/>
      <c r="H94" s="21"/>
      <c r="I94" s="1"/>
      <c r="J94" s="1"/>
      <c r="K94" s="1"/>
      <c r="L94" s="1"/>
      <c r="M94" s="1"/>
    </row>
    <row r="95" spans="1:13" ht="18.75">
      <c r="A95" s="1"/>
      <c r="B95" s="4"/>
      <c r="C95" s="4"/>
      <c r="D95" s="1"/>
      <c r="E95" s="1"/>
      <c r="F95" s="1"/>
      <c r="G95" s="1"/>
      <c r="H95" s="21"/>
      <c r="I95" s="1"/>
      <c r="J95" s="1"/>
      <c r="K95" s="1"/>
      <c r="L95" s="1"/>
      <c r="M95" s="1"/>
    </row>
    <row r="96" spans="1:13" ht="18.75">
      <c r="A96" s="1"/>
      <c r="B96" s="4"/>
      <c r="C96" s="4"/>
      <c r="D96" s="1"/>
      <c r="E96" s="1"/>
      <c r="F96" s="1"/>
      <c r="G96" s="1"/>
      <c r="H96" s="21"/>
      <c r="I96" s="1"/>
      <c r="J96" s="1"/>
      <c r="K96" s="1"/>
      <c r="L96" s="1"/>
      <c r="M96" s="1"/>
    </row>
    <row r="97" spans="1:13" ht="18.75">
      <c r="A97" s="1"/>
      <c r="B97" s="4"/>
      <c r="C97" s="4"/>
      <c r="D97" s="1"/>
      <c r="E97" s="1"/>
      <c r="F97" s="1"/>
      <c r="G97" s="1"/>
      <c r="H97" s="21"/>
      <c r="I97" s="1"/>
      <c r="J97" s="1"/>
      <c r="K97" s="1"/>
      <c r="L97" s="1"/>
      <c r="M97" s="1"/>
    </row>
    <row r="98" spans="1:13" ht="18.75">
      <c r="A98" s="1"/>
      <c r="B98" s="4"/>
      <c r="C98" s="4"/>
      <c r="D98" s="1"/>
      <c r="E98" s="1"/>
      <c r="F98" s="1"/>
      <c r="G98" s="1"/>
      <c r="H98" s="21"/>
      <c r="I98" s="1"/>
      <c r="J98" s="1"/>
      <c r="K98" s="1"/>
      <c r="L98" s="1"/>
      <c r="M98" s="1"/>
    </row>
    <row r="99" spans="1:13" ht="18.75">
      <c r="A99" s="1"/>
      <c r="B99" s="4"/>
      <c r="C99" s="4"/>
      <c r="D99" s="1"/>
      <c r="E99" s="1"/>
      <c r="F99" s="1"/>
      <c r="G99" s="1"/>
      <c r="H99" s="21"/>
      <c r="I99" s="1"/>
      <c r="J99" s="1"/>
      <c r="K99" s="1"/>
      <c r="L99" s="1"/>
      <c r="M99" s="1"/>
    </row>
    <row r="100" spans="1:13" ht="18.75">
      <c r="A100" s="1"/>
      <c r="B100" s="4"/>
      <c r="C100" s="4"/>
      <c r="D100" s="1"/>
      <c r="E100" s="1"/>
      <c r="F100" s="1"/>
      <c r="G100" s="1"/>
      <c r="H100" s="21"/>
      <c r="I100" s="1"/>
      <c r="J100" s="1"/>
      <c r="K100" s="1"/>
      <c r="L100" s="1"/>
      <c r="M100" s="1"/>
    </row>
    <row r="101" spans="1:13" ht="18.75">
      <c r="A101" s="1"/>
      <c r="B101" s="4"/>
      <c r="C101" s="4"/>
      <c r="D101" s="1"/>
      <c r="E101" s="1"/>
      <c r="F101" s="1"/>
      <c r="G101" s="1"/>
      <c r="H101" s="21"/>
      <c r="I101" s="1"/>
      <c r="J101" s="1"/>
      <c r="K101" s="1"/>
      <c r="L101" s="1"/>
      <c r="M101" s="1"/>
    </row>
    <row r="102" spans="1:13" ht="18.75">
      <c r="A102" s="1"/>
      <c r="B102" s="4"/>
      <c r="C102" s="4"/>
      <c r="D102" s="1"/>
      <c r="E102" s="1"/>
      <c r="F102" s="1"/>
      <c r="G102" s="1"/>
      <c r="H102" s="21"/>
      <c r="I102" s="1"/>
      <c r="J102" s="1"/>
      <c r="K102" s="1"/>
      <c r="L102" s="1"/>
      <c r="M102" s="1"/>
    </row>
    <row r="103" spans="1:13" ht="18.75">
      <c r="A103" s="1"/>
      <c r="B103" s="4"/>
      <c r="C103" s="4"/>
      <c r="D103" s="1"/>
      <c r="E103" s="1"/>
      <c r="F103" s="1"/>
      <c r="G103" s="1"/>
      <c r="H103" s="21"/>
      <c r="I103" s="1"/>
      <c r="J103" s="1"/>
      <c r="K103" s="1"/>
      <c r="L103" s="1"/>
      <c r="M103" s="1"/>
    </row>
    <row r="104" spans="1:13" ht="18.75">
      <c r="A104" s="1"/>
      <c r="B104" s="4"/>
      <c r="C104" s="4"/>
      <c r="D104" s="1"/>
      <c r="E104" s="1"/>
      <c r="F104" s="1"/>
      <c r="G104" s="1"/>
      <c r="H104" s="21"/>
      <c r="I104" s="1"/>
      <c r="J104" s="1"/>
      <c r="K104" s="1"/>
      <c r="L104" s="1"/>
      <c r="M104" s="1"/>
    </row>
    <row r="105" spans="1:13" ht="18.75">
      <c r="A105" s="1"/>
      <c r="B105" s="4"/>
      <c r="C105" s="4"/>
      <c r="D105" s="1"/>
      <c r="E105" s="1"/>
      <c r="F105" s="1"/>
      <c r="G105" s="1"/>
      <c r="H105" s="21"/>
      <c r="I105" s="1"/>
      <c r="J105" s="1"/>
      <c r="K105" s="1"/>
      <c r="L105" s="1"/>
      <c r="M105" s="1"/>
    </row>
    <row r="106" spans="1:13" ht="18.75">
      <c r="A106" s="1"/>
      <c r="B106" s="4"/>
      <c r="C106" s="4"/>
      <c r="D106" s="1"/>
      <c r="E106" s="1"/>
      <c r="F106" s="1"/>
      <c r="G106" s="1"/>
      <c r="H106" s="21"/>
      <c r="I106" s="1"/>
      <c r="J106" s="1"/>
      <c r="K106" s="1"/>
      <c r="L106" s="1"/>
      <c r="M106" s="1"/>
    </row>
    <row r="107" spans="1:13" ht="18.75">
      <c r="A107" s="1"/>
      <c r="B107" s="4"/>
      <c r="C107" s="4"/>
      <c r="D107" s="1"/>
      <c r="E107" s="1"/>
      <c r="F107" s="1"/>
      <c r="G107" s="1"/>
      <c r="H107" s="21"/>
      <c r="I107" s="1"/>
      <c r="J107" s="1"/>
      <c r="K107" s="1"/>
      <c r="L107" s="1"/>
      <c r="M107" s="1"/>
    </row>
    <row r="108" spans="1:13" ht="18.75">
      <c r="A108" s="1"/>
      <c r="B108" s="4"/>
      <c r="C108" s="4"/>
      <c r="D108" s="1"/>
      <c r="E108" s="1"/>
      <c r="F108" s="1"/>
      <c r="G108" s="1"/>
      <c r="H108" s="21"/>
      <c r="I108" s="1"/>
      <c r="J108" s="1"/>
      <c r="K108" s="1"/>
      <c r="L108" s="1"/>
      <c r="M108" s="1"/>
    </row>
    <row r="109" spans="1:13" ht="18.75">
      <c r="A109" s="1"/>
      <c r="B109" s="4"/>
      <c r="C109" s="4"/>
      <c r="D109" s="1"/>
      <c r="E109" s="1"/>
      <c r="F109" s="1"/>
      <c r="G109" s="1"/>
      <c r="H109" s="21"/>
      <c r="I109" s="1"/>
      <c r="J109" s="1"/>
      <c r="K109" s="1"/>
      <c r="L109" s="1"/>
      <c r="M109" s="1"/>
    </row>
    <row r="110" spans="1:13" ht="18.75">
      <c r="A110" s="1"/>
      <c r="B110" s="4"/>
      <c r="C110" s="4"/>
      <c r="D110" s="1"/>
      <c r="E110" s="1"/>
      <c r="F110" s="1"/>
      <c r="G110" s="1"/>
      <c r="H110" s="21"/>
      <c r="I110" s="1"/>
      <c r="J110" s="1"/>
      <c r="K110" s="1"/>
      <c r="L110" s="1"/>
      <c r="M110" s="1"/>
    </row>
    <row r="111" spans="1:13" ht="18.75">
      <c r="A111" s="1"/>
      <c r="B111" s="4"/>
      <c r="C111" s="4"/>
      <c r="D111" s="1"/>
      <c r="E111" s="1"/>
      <c r="F111" s="1"/>
      <c r="G111" s="1"/>
      <c r="H111" s="21"/>
      <c r="I111" s="1"/>
      <c r="J111" s="1"/>
      <c r="K111" s="1"/>
      <c r="L111" s="1"/>
      <c r="M111" s="1"/>
    </row>
    <row r="112" spans="1:13" ht="18.75">
      <c r="A112" s="1"/>
      <c r="B112" s="4"/>
      <c r="C112" s="4"/>
      <c r="D112" s="1"/>
      <c r="E112" s="1"/>
      <c r="F112" s="1"/>
      <c r="G112" s="1"/>
      <c r="H112" s="21"/>
      <c r="I112" s="1"/>
      <c r="J112" s="1"/>
      <c r="K112" s="1"/>
      <c r="L112" s="1"/>
      <c r="M112" s="1"/>
    </row>
    <row r="113" spans="1:13" ht="18.75">
      <c r="A113" s="1"/>
      <c r="B113" s="4"/>
      <c r="C113" s="4"/>
      <c r="D113" s="1"/>
      <c r="E113" s="1"/>
      <c r="F113" s="1"/>
      <c r="G113" s="1"/>
      <c r="H113" s="21"/>
      <c r="I113" s="1"/>
      <c r="J113" s="1"/>
      <c r="K113" s="1"/>
      <c r="L113" s="1"/>
      <c r="M113" s="1"/>
    </row>
    <row r="114" spans="1:13" ht="18.75">
      <c r="A114" s="1"/>
      <c r="B114" s="4"/>
      <c r="C114" s="4"/>
      <c r="D114" s="1"/>
      <c r="E114" s="1"/>
      <c r="F114" s="1"/>
      <c r="G114" s="1"/>
      <c r="H114" s="21"/>
      <c r="I114" s="1"/>
      <c r="J114" s="1"/>
      <c r="K114" s="1"/>
      <c r="L114" s="1"/>
      <c r="M114" s="1"/>
    </row>
    <row r="115" spans="1:13" ht="18.75">
      <c r="A115" s="1"/>
      <c r="B115" s="4"/>
      <c r="C115" s="4"/>
      <c r="D115" s="1"/>
      <c r="E115" s="1"/>
      <c r="F115" s="1"/>
      <c r="G115" s="1"/>
      <c r="H115" s="21"/>
      <c r="I115" s="1"/>
      <c r="J115" s="1"/>
      <c r="K115" s="1"/>
      <c r="L115" s="1"/>
      <c r="M115" s="1"/>
    </row>
    <row r="116" spans="1:13" ht="18.75">
      <c r="A116" s="1"/>
      <c r="B116" s="4"/>
      <c r="C116" s="4"/>
      <c r="D116" s="1"/>
      <c r="E116" s="1"/>
      <c r="F116" s="1"/>
      <c r="G116" s="1"/>
      <c r="H116" s="21"/>
      <c r="I116" s="1"/>
      <c r="J116" s="1"/>
      <c r="K116" s="1"/>
      <c r="L116" s="1"/>
      <c r="M116" s="1"/>
    </row>
    <row r="117" spans="1:13" ht="18.75">
      <c r="A117" s="1"/>
      <c r="B117" s="4"/>
      <c r="C117" s="4"/>
      <c r="D117" s="1"/>
      <c r="E117" s="1"/>
      <c r="F117" s="1"/>
      <c r="G117" s="1"/>
      <c r="H117" s="21"/>
      <c r="I117" s="1"/>
      <c r="J117" s="1"/>
      <c r="K117" s="1"/>
      <c r="L117" s="1"/>
      <c r="M117" s="1"/>
    </row>
    <row r="118" spans="1:13" ht="18.75">
      <c r="A118" s="1"/>
      <c r="B118" s="4"/>
      <c r="C118" s="4"/>
      <c r="D118" s="1"/>
      <c r="E118" s="1"/>
      <c r="F118" s="1"/>
      <c r="G118" s="1"/>
      <c r="H118" s="21"/>
      <c r="I118" s="1"/>
      <c r="J118" s="1"/>
      <c r="K118" s="1"/>
      <c r="L118" s="1"/>
      <c r="M118" s="1"/>
    </row>
    <row r="119" spans="1:13" ht="18.75">
      <c r="A119" s="1"/>
      <c r="B119" s="4"/>
      <c r="C119" s="4"/>
      <c r="D119" s="1"/>
      <c r="E119" s="1"/>
      <c r="F119" s="1"/>
      <c r="G119" s="1"/>
      <c r="H119" s="21"/>
      <c r="I119" s="1"/>
      <c r="J119" s="1"/>
      <c r="K119" s="1"/>
      <c r="L119" s="1"/>
      <c r="M119" s="1"/>
    </row>
    <row r="120" spans="1:13" ht="18.75">
      <c r="A120" s="1"/>
      <c r="B120" s="4"/>
      <c r="C120" s="4"/>
      <c r="D120" s="1"/>
      <c r="E120" s="1"/>
      <c r="F120" s="1"/>
      <c r="G120" s="1"/>
      <c r="H120" s="21"/>
      <c r="I120" s="1"/>
      <c r="J120" s="1"/>
      <c r="K120" s="1"/>
      <c r="L120" s="1"/>
      <c r="M120" s="1"/>
    </row>
    <row r="121" spans="1:13" ht="18.75">
      <c r="A121" s="1"/>
      <c r="B121" s="4"/>
      <c r="C121" s="4"/>
      <c r="D121" s="1"/>
      <c r="E121" s="1"/>
      <c r="F121" s="1"/>
      <c r="G121" s="1"/>
      <c r="H121" s="21"/>
      <c r="I121" s="1"/>
      <c r="J121" s="1"/>
      <c r="K121" s="1"/>
      <c r="L121" s="1"/>
      <c r="M121" s="1"/>
    </row>
    <row r="122" spans="1:13" ht="18.75">
      <c r="A122" s="1"/>
      <c r="B122" s="4"/>
      <c r="C122" s="4"/>
      <c r="D122" s="1"/>
      <c r="E122" s="1"/>
      <c r="F122" s="1"/>
      <c r="G122" s="1"/>
      <c r="H122" s="21"/>
      <c r="I122" s="1"/>
      <c r="J122" s="1"/>
      <c r="K122" s="1"/>
      <c r="L122" s="1"/>
      <c r="M122" s="1"/>
    </row>
    <row r="123" spans="1:13" ht="18.75">
      <c r="A123" s="1"/>
      <c r="B123" s="4"/>
      <c r="C123" s="4"/>
      <c r="D123" s="1"/>
      <c r="E123" s="1"/>
      <c r="F123" s="1"/>
      <c r="G123" s="1"/>
      <c r="H123" s="21"/>
      <c r="I123" s="1"/>
      <c r="J123" s="1"/>
      <c r="K123" s="1"/>
      <c r="L123" s="1"/>
      <c r="M123" s="1"/>
    </row>
    <row r="124" spans="1:13" ht="18.75">
      <c r="A124" s="1"/>
      <c r="B124" s="4"/>
      <c r="C124" s="4"/>
      <c r="D124" s="1"/>
      <c r="E124" s="1"/>
      <c r="F124" s="1"/>
      <c r="G124" s="1"/>
      <c r="H124" s="21"/>
      <c r="I124" s="1"/>
      <c r="J124" s="1"/>
      <c r="K124" s="1"/>
      <c r="L124" s="1"/>
      <c r="M124" s="1"/>
    </row>
    <row r="125" spans="1:13" ht="18.75">
      <c r="A125" s="1"/>
      <c r="B125" s="4"/>
      <c r="C125" s="4"/>
      <c r="D125" s="1"/>
      <c r="E125" s="1"/>
      <c r="F125" s="1"/>
      <c r="G125" s="1"/>
      <c r="H125" s="21"/>
      <c r="I125" s="1"/>
      <c r="J125" s="1"/>
      <c r="K125" s="1"/>
      <c r="L125" s="1"/>
      <c r="M125" s="1"/>
    </row>
    <row r="126" spans="1:13" ht="18.75">
      <c r="A126" s="1"/>
      <c r="B126" s="4"/>
      <c r="C126" s="4"/>
      <c r="D126" s="1"/>
      <c r="E126" s="1"/>
      <c r="F126" s="1"/>
      <c r="G126" s="1"/>
      <c r="H126" s="21"/>
      <c r="I126" s="1"/>
      <c r="J126" s="1"/>
      <c r="K126" s="1"/>
      <c r="L126" s="1"/>
      <c r="M126" s="1"/>
    </row>
    <row r="127" spans="1:13" ht="18.75">
      <c r="A127" s="1"/>
      <c r="B127" s="4"/>
      <c r="C127" s="4"/>
      <c r="D127" s="1"/>
      <c r="E127" s="1"/>
      <c r="F127" s="1"/>
      <c r="G127" s="1"/>
      <c r="H127" s="21"/>
      <c r="I127" s="1"/>
      <c r="J127" s="1"/>
      <c r="K127" s="1"/>
      <c r="L127" s="1"/>
      <c r="M127" s="1"/>
    </row>
    <row r="128" spans="1:13" ht="18.75">
      <c r="A128" s="1"/>
      <c r="B128" s="4"/>
      <c r="C128" s="4"/>
      <c r="D128" s="1"/>
      <c r="E128" s="1"/>
      <c r="F128" s="1"/>
      <c r="G128" s="1"/>
      <c r="H128" s="21"/>
      <c r="I128" s="1"/>
      <c r="J128" s="1"/>
      <c r="K128" s="1"/>
      <c r="L128" s="1"/>
      <c r="M128" s="1"/>
    </row>
    <row r="129" spans="1:13" ht="18.75">
      <c r="A129" s="1"/>
      <c r="B129" s="4"/>
      <c r="C129" s="4"/>
      <c r="D129" s="1"/>
      <c r="E129" s="1"/>
      <c r="F129" s="1"/>
      <c r="G129" s="1"/>
      <c r="H129" s="21"/>
      <c r="I129" s="1"/>
      <c r="J129" s="1"/>
      <c r="K129" s="1"/>
      <c r="L129" s="1"/>
      <c r="M129" s="1"/>
    </row>
    <row r="130" spans="1:13" ht="18.75">
      <c r="A130" s="1"/>
      <c r="B130" s="4"/>
      <c r="C130" s="4"/>
      <c r="D130" s="1"/>
      <c r="E130" s="1"/>
      <c r="F130" s="1"/>
      <c r="G130" s="1"/>
      <c r="H130" s="21"/>
      <c r="I130" s="1"/>
      <c r="J130" s="1"/>
      <c r="K130" s="1"/>
      <c r="L130" s="1"/>
      <c r="M130" s="1"/>
    </row>
    <row r="131" spans="1:13" ht="18.75">
      <c r="A131" s="1"/>
      <c r="B131" s="4"/>
      <c r="C131" s="4"/>
      <c r="D131" s="1"/>
      <c r="E131" s="1"/>
      <c r="F131" s="1"/>
      <c r="G131" s="1"/>
      <c r="H131" s="21"/>
      <c r="I131" s="1"/>
      <c r="J131" s="1"/>
      <c r="K131" s="1"/>
      <c r="L131" s="1"/>
      <c r="M131" s="1"/>
    </row>
    <row r="132" spans="1:13" ht="18.75">
      <c r="A132" s="1"/>
      <c r="B132" s="4"/>
      <c r="C132" s="4"/>
      <c r="D132" s="1"/>
      <c r="E132" s="1"/>
      <c r="F132" s="1"/>
      <c r="G132" s="1"/>
      <c r="H132" s="21"/>
      <c r="I132" s="1"/>
      <c r="J132" s="1"/>
      <c r="K132" s="1"/>
      <c r="L132" s="1"/>
      <c r="M132" s="1"/>
    </row>
    <row r="133" spans="1:13" ht="18.75">
      <c r="A133" s="1"/>
      <c r="B133" s="4"/>
      <c r="C133" s="4"/>
      <c r="D133" s="1"/>
      <c r="E133" s="1"/>
      <c r="F133" s="1"/>
      <c r="G133" s="1"/>
      <c r="H133" s="21"/>
      <c r="I133" s="1"/>
      <c r="J133" s="1"/>
      <c r="K133" s="1"/>
      <c r="L133" s="1"/>
      <c r="M133" s="1"/>
    </row>
    <row r="134" spans="1:13" ht="18.75">
      <c r="A134" s="1"/>
      <c r="B134" s="4"/>
      <c r="C134" s="4"/>
      <c r="D134" s="1"/>
      <c r="E134" s="1"/>
      <c r="F134" s="1"/>
      <c r="G134" s="1"/>
      <c r="H134" s="21"/>
      <c r="I134" s="1"/>
      <c r="J134" s="1"/>
      <c r="K134" s="1"/>
      <c r="L134" s="1"/>
      <c r="M134" s="1"/>
    </row>
    <row r="135" spans="1:13" ht="18.75">
      <c r="A135" s="1"/>
      <c r="B135" s="4"/>
      <c r="C135" s="4"/>
      <c r="D135" s="1"/>
      <c r="E135" s="1"/>
      <c r="F135" s="1"/>
      <c r="G135" s="1"/>
      <c r="H135" s="21"/>
      <c r="I135" s="1"/>
      <c r="J135" s="1"/>
      <c r="K135" s="1"/>
      <c r="L135" s="1"/>
      <c r="M135" s="1"/>
    </row>
    <row r="136" spans="1:13" ht="18.75">
      <c r="A136" s="1"/>
      <c r="B136" s="4"/>
      <c r="C136" s="4"/>
      <c r="D136" s="1"/>
      <c r="E136" s="1"/>
      <c r="F136" s="1"/>
      <c r="G136" s="1"/>
      <c r="H136" s="21"/>
      <c r="I136" s="1"/>
      <c r="J136" s="1"/>
      <c r="K136" s="1"/>
      <c r="L136" s="1"/>
      <c r="M136" s="1"/>
    </row>
    <row r="137" spans="1:13" ht="18.75">
      <c r="A137" s="1"/>
      <c r="B137" s="4"/>
      <c r="C137" s="4"/>
      <c r="D137" s="1"/>
      <c r="E137" s="1"/>
      <c r="F137" s="1"/>
      <c r="G137" s="1"/>
      <c r="H137" s="21"/>
      <c r="I137" s="1"/>
      <c r="J137" s="1"/>
      <c r="K137" s="1"/>
      <c r="L137" s="1"/>
      <c r="M137" s="1"/>
    </row>
    <row r="138" spans="1:13" ht="18.75">
      <c r="A138" s="1"/>
      <c r="B138" s="4"/>
      <c r="C138" s="4"/>
      <c r="D138" s="1"/>
      <c r="E138" s="1"/>
      <c r="F138" s="1"/>
      <c r="G138" s="1"/>
      <c r="H138" s="21"/>
      <c r="I138" s="1"/>
      <c r="J138" s="1"/>
      <c r="K138" s="1"/>
      <c r="L138" s="1"/>
      <c r="M138" s="1"/>
    </row>
    <row r="139" spans="1:13" ht="18.75">
      <c r="A139" s="1"/>
      <c r="B139" s="4"/>
      <c r="C139" s="4"/>
      <c r="D139" s="1"/>
      <c r="E139" s="1"/>
      <c r="F139" s="1"/>
      <c r="G139" s="1"/>
      <c r="H139" s="21"/>
      <c r="I139" s="1"/>
      <c r="J139" s="1"/>
      <c r="K139" s="1"/>
      <c r="L139" s="1"/>
      <c r="M139" s="1"/>
    </row>
    <row r="140" spans="1:13" ht="18.75">
      <c r="A140" s="1"/>
      <c r="B140" s="4"/>
      <c r="C140" s="4"/>
      <c r="D140" s="1"/>
      <c r="E140" s="1"/>
      <c r="F140" s="1"/>
      <c r="G140" s="1"/>
      <c r="H140" s="21"/>
      <c r="I140" s="1"/>
      <c r="J140" s="1"/>
      <c r="K140" s="1"/>
      <c r="L140" s="1"/>
      <c r="M140" s="1"/>
    </row>
    <row r="141" spans="1:13" ht="18.75">
      <c r="A141" s="1"/>
      <c r="B141" s="4"/>
      <c r="C141" s="4"/>
      <c r="D141" s="1"/>
      <c r="E141" s="1"/>
      <c r="F141" s="1"/>
      <c r="G141" s="1"/>
      <c r="H141" s="21"/>
      <c r="I141" s="1"/>
      <c r="J141" s="1"/>
      <c r="K141" s="1"/>
      <c r="L141" s="1"/>
      <c r="M141" s="1"/>
    </row>
    <row r="142" spans="1:13" ht="18.75">
      <c r="A142" s="1"/>
      <c r="B142" s="4"/>
      <c r="C142" s="4"/>
      <c r="D142" s="1"/>
      <c r="E142" s="1"/>
      <c r="F142" s="1"/>
      <c r="G142" s="1"/>
      <c r="H142" s="21"/>
      <c r="I142" s="1"/>
      <c r="J142" s="1"/>
      <c r="K142" s="1"/>
      <c r="L142" s="1"/>
      <c r="M142" s="1"/>
    </row>
    <row r="143" spans="1:13" ht="18.75">
      <c r="A143" s="1"/>
      <c r="B143" s="4"/>
      <c r="C143" s="4"/>
      <c r="D143" s="1"/>
      <c r="E143" s="1"/>
      <c r="F143" s="1"/>
      <c r="G143" s="1"/>
      <c r="H143" s="21"/>
      <c r="I143" s="1"/>
      <c r="J143" s="1"/>
      <c r="K143" s="1"/>
      <c r="L143" s="1"/>
      <c r="M143" s="1"/>
    </row>
    <row r="144" spans="1:13" ht="18.75">
      <c r="A144" s="1"/>
      <c r="B144" s="4"/>
      <c r="C144" s="4"/>
      <c r="D144" s="1"/>
      <c r="E144" s="1"/>
      <c r="F144" s="1"/>
      <c r="G144" s="1"/>
      <c r="H144" s="21"/>
      <c r="I144" s="1"/>
      <c r="J144" s="1"/>
      <c r="K144" s="1"/>
      <c r="L144" s="1"/>
      <c r="M144" s="1"/>
    </row>
    <row r="145" spans="1:13" ht="18.75">
      <c r="A145" s="1"/>
      <c r="B145" s="4"/>
      <c r="C145" s="4"/>
      <c r="D145" s="1"/>
      <c r="E145" s="1"/>
      <c r="F145" s="1"/>
      <c r="G145" s="1"/>
      <c r="H145" s="21"/>
      <c r="I145" s="1"/>
      <c r="J145" s="1"/>
      <c r="K145" s="1"/>
      <c r="L145" s="1"/>
      <c r="M145" s="1"/>
    </row>
    <row r="146" spans="1:13" ht="18.75">
      <c r="A146" s="1"/>
      <c r="B146" s="4"/>
      <c r="C146" s="4"/>
      <c r="D146" s="1"/>
      <c r="E146" s="1"/>
      <c r="F146" s="1"/>
      <c r="G146" s="1"/>
      <c r="H146" s="21"/>
      <c r="I146" s="1"/>
      <c r="J146" s="1"/>
      <c r="K146" s="1"/>
      <c r="L146" s="1"/>
      <c r="M146" s="1"/>
    </row>
    <row r="147" spans="1:13" ht="18.75">
      <c r="A147" s="1"/>
      <c r="B147" s="4"/>
      <c r="C147" s="4"/>
      <c r="D147" s="1"/>
      <c r="E147" s="1"/>
      <c r="F147" s="1"/>
      <c r="G147" s="1"/>
      <c r="H147" s="21"/>
      <c r="I147" s="1"/>
      <c r="J147" s="1"/>
      <c r="K147" s="1"/>
      <c r="L147" s="1"/>
      <c r="M147" s="1"/>
    </row>
    <row r="148" spans="1:13" ht="18.75">
      <c r="A148" s="1"/>
      <c r="B148" s="4"/>
      <c r="C148" s="4"/>
      <c r="D148" s="1"/>
      <c r="E148" s="1"/>
      <c r="F148" s="1"/>
      <c r="H148" s="21"/>
      <c r="I148" s="1"/>
      <c r="J148" s="1"/>
      <c r="K148" s="1"/>
      <c r="L148" s="1"/>
      <c r="M148" s="1"/>
    </row>
  </sheetData>
  <sheetProtection/>
  <mergeCells count="10">
    <mergeCell ref="A1:M2"/>
    <mergeCell ref="A36:G36"/>
    <mergeCell ref="A42:M43"/>
    <mergeCell ref="A27:G27"/>
    <mergeCell ref="A32:F32"/>
    <mergeCell ref="B31:G31"/>
    <mergeCell ref="B35:G35"/>
    <mergeCell ref="A4:G4"/>
    <mergeCell ref="A5:G5"/>
    <mergeCell ref="A41:G41"/>
  </mergeCells>
  <printOptions/>
  <pageMargins left="0.19" right="0.17" top="0.24" bottom="0.29" header="0.25" footer="0.29"/>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L34"/>
  <sheetViews>
    <sheetView zoomScalePageLayoutView="0" workbookViewId="0" topLeftCell="A10">
      <selection activeCell="H13" sqref="H13"/>
    </sheetView>
  </sheetViews>
  <sheetFormatPr defaultColWidth="8.88671875" defaultRowHeight="15"/>
  <cols>
    <col min="1" max="1" width="5.77734375" style="0" customWidth="1"/>
    <col min="2" max="2" width="22.5546875" style="0" customWidth="1"/>
    <col min="3" max="3" width="14.77734375" style="0" customWidth="1"/>
    <col min="4" max="4" width="14.99609375" style="0" customWidth="1"/>
    <col min="5" max="5" width="11.5546875" style="0" customWidth="1"/>
    <col min="6" max="6" width="12.88671875" style="0" customWidth="1"/>
    <col min="7" max="7" width="12.10546875" style="0" customWidth="1"/>
    <col min="8" max="8" width="10.99609375" style="0" customWidth="1"/>
    <col min="9" max="9" width="10.5546875" style="0" customWidth="1"/>
    <col min="10" max="10" width="9.21484375" style="0" customWidth="1"/>
    <col min="11" max="11" width="22.4453125" style="0" customWidth="1"/>
  </cols>
  <sheetData>
    <row r="1" spans="1:10" ht="15">
      <c r="A1" s="97" t="s">
        <v>0</v>
      </c>
      <c r="B1" s="97"/>
      <c r="C1" s="97"/>
      <c r="D1" s="97"/>
      <c r="E1" s="97"/>
      <c r="F1" s="97"/>
      <c r="G1" s="97"/>
      <c r="H1" s="97"/>
      <c r="I1" s="97"/>
      <c r="J1" s="97"/>
    </row>
    <row r="2" spans="1:10" ht="15">
      <c r="A2" s="97"/>
      <c r="B2" s="97"/>
      <c r="C2" s="97"/>
      <c r="D2" s="97"/>
      <c r="E2" s="97"/>
      <c r="F2" s="97"/>
      <c r="G2" s="97"/>
      <c r="H2" s="97"/>
      <c r="I2" s="97"/>
      <c r="J2" s="97"/>
    </row>
    <row r="3" spans="1:11" ht="47.25">
      <c r="A3" s="22" t="s">
        <v>1</v>
      </c>
      <c r="B3" s="22" t="s">
        <v>2</v>
      </c>
      <c r="C3" s="22" t="s">
        <v>3</v>
      </c>
      <c r="D3" s="22" t="s">
        <v>4</v>
      </c>
      <c r="E3" s="22" t="s">
        <v>5</v>
      </c>
      <c r="F3" s="22" t="s">
        <v>6</v>
      </c>
      <c r="G3" s="22" t="s">
        <v>5</v>
      </c>
      <c r="H3" s="22" t="s">
        <v>77</v>
      </c>
      <c r="I3" s="23" t="s">
        <v>7</v>
      </c>
      <c r="J3" s="23" t="s">
        <v>8</v>
      </c>
      <c r="K3" s="11"/>
    </row>
    <row r="4" spans="1:11" ht="16.5">
      <c r="A4" s="115" t="s">
        <v>142</v>
      </c>
      <c r="B4" s="116"/>
      <c r="C4" s="116"/>
      <c r="D4" s="116"/>
      <c r="E4" s="116"/>
      <c r="F4" s="116"/>
      <c r="G4" s="117"/>
      <c r="H4" s="61">
        <f>528348.3/10000</f>
        <v>52.834830000000004</v>
      </c>
      <c r="I4" s="28"/>
      <c r="J4" s="29"/>
      <c r="K4" s="30"/>
    </row>
    <row r="5" spans="1:11" ht="16.5">
      <c r="A5" s="115" t="s">
        <v>95</v>
      </c>
      <c r="B5" s="116"/>
      <c r="C5" s="116"/>
      <c r="D5" s="116"/>
      <c r="E5" s="116"/>
      <c r="F5" s="116"/>
      <c r="G5" s="117"/>
      <c r="H5" s="27">
        <v>89.15</v>
      </c>
      <c r="I5" s="28"/>
      <c r="J5" s="29"/>
      <c r="K5" s="30"/>
    </row>
    <row r="6" spans="1:11" ht="49.5">
      <c r="A6" s="2">
        <v>1</v>
      </c>
      <c r="B6" s="3" t="s">
        <v>106</v>
      </c>
      <c r="C6" s="3" t="s">
        <v>105</v>
      </c>
      <c r="D6" s="32" t="s">
        <v>107</v>
      </c>
      <c r="E6" s="37">
        <v>41955</v>
      </c>
      <c r="F6" s="32"/>
      <c r="G6" s="2"/>
      <c r="H6" s="33">
        <v>4</v>
      </c>
      <c r="I6" s="32"/>
      <c r="J6" s="35" t="s">
        <v>135</v>
      </c>
      <c r="K6" s="36"/>
    </row>
    <row r="7" spans="1:11" ht="66">
      <c r="A7" s="2">
        <v>2</v>
      </c>
      <c r="B7" s="3" t="s">
        <v>109</v>
      </c>
      <c r="C7" s="3" t="s">
        <v>108</v>
      </c>
      <c r="D7" s="32" t="s">
        <v>110</v>
      </c>
      <c r="E7" s="37" t="s">
        <v>120</v>
      </c>
      <c r="F7" s="32" t="s">
        <v>133</v>
      </c>
      <c r="G7" s="2" t="s">
        <v>130</v>
      </c>
      <c r="H7" s="33">
        <f>20525.5/10000</f>
        <v>2.05255</v>
      </c>
      <c r="I7" s="32">
        <v>49</v>
      </c>
      <c r="J7" s="35" t="s">
        <v>135</v>
      </c>
      <c r="K7" s="36"/>
    </row>
    <row r="8" spans="1:11" ht="82.5">
      <c r="A8" s="2">
        <v>3</v>
      </c>
      <c r="B8" s="3" t="s">
        <v>112</v>
      </c>
      <c r="C8" s="3" t="s">
        <v>111</v>
      </c>
      <c r="D8" s="32" t="s">
        <v>113</v>
      </c>
      <c r="E8" s="37" t="s">
        <v>120</v>
      </c>
      <c r="F8" s="32" t="s">
        <v>132</v>
      </c>
      <c r="G8" s="2" t="s">
        <v>130</v>
      </c>
      <c r="H8" s="33">
        <f>20516/10000</f>
        <v>2.0516</v>
      </c>
      <c r="I8" s="32">
        <v>49</v>
      </c>
      <c r="J8" s="35" t="s">
        <v>135</v>
      </c>
      <c r="K8" s="36"/>
    </row>
    <row r="9" spans="1:11" ht="82.5">
      <c r="A9" s="2">
        <v>4</v>
      </c>
      <c r="B9" s="3" t="s">
        <v>19</v>
      </c>
      <c r="C9" s="3" t="s">
        <v>114</v>
      </c>
      <c r="D9" s="32" t="s">
        <v>115</v>
      </c>
      <c r="E9" s="37" t="s">
        <v>116</v>
      </c>
      <c r="F9" s="32" t="s">
        <v>131</v>
      </c>
      <c r="G9" s="2" t="s">
        <v>121</v>
      </c>
      <c r="H9" s="33">
        <v>1.98</v>
      </c>
      <c r="I9" s="32">
        <v>50</v>
      </c>
      <c r="J9" s="35" t="s">
        <v>135</v>
      </c>
      <c r="K9" s="36"/>
    </row>
    <row r="10" spans="1:11" ht="49.5">
      <c r="A10" s="2">
        <v>5</v>
      </c>
      <c r="B10" s="3" t="s">
        <v>126</v>
      </c>
      <c r="C10" s="3" t="s">
        <v>127</v>
      </c>
      <c r="D10" s="32" t="s">
        <v>128</v>
      </c>
      <c r="E10" s="37" t="s">
        <v>129</v>
      </c>
      <c r="F10" s="32" t="s">
        <v>136</v>
      </c>
      <c r="G10" s="2" t="s">
        <v>137</v>
      </c>
      <c r="H10" s="33">
        <v>3</v>
      </c>
      <c r="I10" s="37">
        <v>60469</v>
      </c>
      <c r="J10" s="35" t="s">
        <v>135</v>
      </c>
      <c r="K10" s="36"/>
    </row>
    <row r="11" spans="1:11" ht="49.5">
      <c r="A11" s="2">
        <v>6</v>
      </c>
      <c r="B11" s="3" t="s">
        <v>140</v>
      </c>
      <c r="C11" s="3" t="s">
        <v>141</v>
      </c>
      <c r="D11" s="32"/>
      <c r="E11" s="37"/>
      <c r="F11" s="38" t="s">
        <v>144</v>
      </c>
      <c r="G11" s="60" t="s">
        <v>145</v>
      </c>
      <c r="H11" s="33">
        <v>3</v>
      </c>
      <c r="I11" s="37">
        <v>60730</v>
      </c>
      <c r="J11" s="35" t="s">
        <v>135</v>
      </c>
      <c r="K11" s="36"/>
    </row>
    <row r="12" spans="1:11" ht="49.5">
      <c r="A12" s="54">
        <v>7</v>
      </c>
      <c r="B12" s="73" t="s">
        <v>175</v>
      </c>
      <c r="C12" s="73" t="s">
        <v>176</v>
      </c>
      <c r="D12" s="74"/>
      <c r="E12" s="75"/>
      <c r="F12" s="74" t="s">
        <v>177</v>
      </c>
      <c r="G12" s="76">
        <v>42725</v>
      </c>
      <c r="H12" s="67">
        <v>2.6433</v>
      </c>
      <c r="I12" s="88">
        <v>60966</v>
      </c>
      <c r="J12" s="35" t="s">
        <v>135</v>
      </c>
      <c r="K12" s="36"/>
    </row>
    <row r="13" spans="1:12" ht="19.5">
      <c r="A13" s="6" t="s">
        <v>49</v>
      </c>
      <c r="B13" s="7" t="s">
        <v>48</v>
      </c>
      <c r="C13" s="8"/>
      <c r="D13" s="25"/>
      <c r="E13" s="25"/>
      <c r="F13" s="25"/>
      <c r="G13" s="9"/>
      <c r="H13" s="18">
        <f>SUM(H6:H11)</f>
        <v>16.08415</v>
      </c>
      <c r="I13" s="41"/>
      <c r="J13" s="42"/>
      <c r="K13" s="63" t="s">
        <v>143</v>
      </c>
      <c r="L13" s="62">
        <f>H4-H13</f>
        <v>36.75068</v>
      </c>
    </row>
    <row r="14" spans="1:11" ht="19.5">
      <c r="A14" s="42" t="s">
        <v>50</v>
      </c>
      <c r="B14" s="44" t="s">
        <v>45</v>
      </c>
      <c r="C14" s="45"/>
      <c r="D14" s="42"/>
      <c r="E14" s="42"/>
      <c r="F14" s="42"/>
      <c r="G14" s="42"/>
      <c r="H14" s="18">
        <v>109.26</v>
      </c>
      <c r="I14" s="41"/>
      <c r="J14" s="42"/>
      <c r="K14" s="42"/>
    </row>
    <row r="15" spans="1:11" ht="19.5">
      <c r="A15" s="42" t="s">
        <v>51</v>
      </c>
      <c r="B15" s="44" t="s">
        <v>46</v>
      </c>
      <c r="C15" s="45"/>
      <c r="D15" s="42"/>
      <c r="E15" s="42"/>
      <c r="F15" s="42"/>
      <c r="G15" s="42"/>
      <c r="H15" s="18">
        <v>89.15</v>
      </c>
      <c r="I15" s="46"/>
      <c r="J15" s="42"/>
      <c r="K15" s="42"/>
    </row>
    <row r="16" spans="1:11" ht="19.5">
      <c r="A16" s="42" t="s">
        <v>52</v>
      </c>
      <c r="B16" s="44" t="s">
        <v>47</v>
      </c>
      <c r="C16" s="45"/>
      <c r="D16" s="42"/>
      <c r="E16" s="42"/>
      <c r="F16" s="42"/>
      <c r="G16" s="42"/>
      <c r="H16" s="18">
        <f>H13/H15*100</f>
        <v>18.041671340437464</v>
      </c>
      <c r="I16" s="41"/>
      <c r="J16" s="42"/>
      <c r="K16" s="42"/>
    </row>
    <row r="17" spans="1:11" ht="19.5">
      <c r="A17" s="47"/>
      <c r="B17" s="44"/>
      <c r="C17" s="48"/>
      <c r="D17" s="49"/>
      <c r="E17" s="49"/>
      <c r="F17" s="49"/>
      <c r="G17" s="41"/>
      <c r="H17" s="18"/>
      <c r="I17" s="41"/>
      <c r="J17" s="42"/>
      <c r="K17" s="42"/>
    </row>
    <row r="18" spans="1:11" ht="16.5">
      <c r="A18" s="107"/>
      <c r="B18" s="108"/>
      <c r="C18" s="108"/>
      <c r="D18" s="108"/>
      <c r="E18" s="108"/>
      <c r="F18" s="108"/>
      <c r="G18" s="109"/>
      <c r="H18" s="31"/>
      <c r="I18" s="50"/>
      <c r="J18" s="51"/>
      <c r="K18" s="51"/>
    </row>
    <row r="19" spans="1:11" ht="18.75">
      <c r="A19" s="2"/>
      <c r="B19" s="3"/>
      <c r="C19" s="3"/>
      <c r="D19" s="32"/>
      <c r="E19" s="32"/>
      <c r="F19" s="32"/>
      <c r="G19" s="2"/>
      <c r="H19" s="33"/>
      <c r="I19" s="34"/>
      <c r="J19" s="2"/>
      <c r="K19" s="42"/>
    </row>
    <row r="20" spans="1:11" ht="18.75">
      <c r="A20" s="2"/>
      <c r="B20" s="3"/>
      <c r="C20" s="3"/>
      <c r="D20" s="32"/>
      <c r="E20" s="37"/>
      <c r="F20" s="32"/>
      <c r="G20" s="10"/>
      <c r="H20" s="33"/>
      <c r="I20" s="34"/>
      <c r="J20" s="2"/>
      <c r="K20" s="53"/>
    </row>
    <row r="21" spans="1:11" ht="18.75">
      <c r="A21" s="2"/>
      <c r="B21" s="3"/>
      <c r="C21" s="3"/>
      <c r="D21" s="32"/>
      <c r="E21" s="32"/>
      <c r="F21" s="32"/>
      <c r="G21" s="2"/>
      <c r="H21" s="33"/>
      <c r="I21" s="34"/>
      <c r="J21" s="2"/>
      <c r="K21" s="36"/>
    </row>
    <row r="22" spans="1:11" ht="18.75">
      <c r="A22" s="54"/>
      <c r="B22" s="110"/>
      <c r="C22" s="110"/>
      <c r="D22" s="110"/>
      <c r="E22" s="110"/>
      <c r="F22" s="110"/>
      <c r="G22" s="111"/>
      <c r="H22" s="55"/>
      <c r="I22" s="34"/>
      <c r="J22" s="2"/>
      <c r="K22" s="36"/>
    </row>
    <row r="23" spans="1:11" ht="16.5">
      <c r="A23" s="107"/>
      <c r="B23" s="108"/>
      <c r="C23" s="108"/>
      <c r="D23" s="108"/>
      <c r="E23" s="108"/>
      <c r="F23" s="109"/>
      <c r="G23" s="51"/>
      <c r="H23" s="56"/>
      <c r="I23" s="50"/>
      <c r="J23" s="51"/>
      <c r="K23" s="57"/>
    </row>
    <row r="24" spans="1:11" ht="18.75">
      <c r="A24" s="2"/>
      <c r="B24" s="3"/>
      <c r="C24" s="3"/>
      <c r="D24" s="32"/>
      <c r="E24" s="37"/>
      <c r="F24" s="32"/>
      <c r="G24" s="2"/>
      <c r="H24" s="33"/>
      <c r="I24" s="32"/>
      <c r="J24" s="32"/>
      <c r="K24" s="36"/>
    </row>
    <row r="25" spans="1:11" ht="18.75">
      <c r="A25" s="2"/>
      <c r="B25" s="3"/>
      <c r="C25" s="3"/>
      <c r="D25" s="32"/>
      <c r="E25" s="37"/>
      <c r="F25" s="32"/>
      <c r="G25" s="2"/>
      <c r="H25" s="33"/>
      <c r="I25" s="32"/>
      <c r="J25" s="32"/>
      <c r="K25" s="36"/>
    </row>
    <row r="26" spans="1:11" ht="19.5">
      <c r="A26" s="42"/>
      <c r="B26" s="112"/>
      <c r="C26" s="113"/>
      <c r="D26" s="113"/>
      <c r="E26" s="113"/>
      <c r="F26" s="113"/>
      <c r="G26" s="114"/>
      <c r="H26" s="18"/>
      <c r="I26" s="41"/>
      <c r="J26" s="42"/>
      <c r="K26" s="36"/>
    </row>
    <row r="27" spans="1:11" ht="18.75">
      <c r="A27" s="98"/>
      <c r="B27" s="99"/>
      <c r="C27" s="99"/>
      <c r="D27" s="99"/>
      <c r="E27" s="99"/>
      <c r="F27" s="99"/>
      <c r="G27" s="100"/>
      <c r="H27" s="55"/>
      <c r="I27" s="40"/>
      <c r="J27" s="32"/>
      <c r="K27" s="36"/>
    </row>
    <row r="28" spans="1:11" ht="16.5">
      <c r="A28" s="2"/>
      <c r="B28" s="3"/>
      <c r="C28" s="3"/>
      <c r="D28" s="2"/>
      <c r="E28" s="2"/>
      <c r="F28" s="2"/>
      <c r="G28" s="2"/>
      <c r="H28" s="2"/>
      <c r="I28" s="34"/>
      <c r="J28" s="32"/>
      <c r="K28" s="36"/>
    </row>
    <row r="29" spans="1:11" ht="16.5">
      <c r="A29" s="2"/>
      <c r="B29" s="3"/>
      <c r="C29" s="3"/>
      <c r="D29" s="2"/>
      <c r="E29" s="10"/>
      <c r="F29" s="2"/>
      <c r="G29" s="10"/>
      <c r="H29" s="2"/>
      <c r="I29" s="34"/>
      <c r="J29" s="32"/>
      <c r="K29" s="58"/>
    </row>
    <row r="30" spans="1:11" ht="16.5">
      <c r="A30" s="2"/>
      <c r="B30" s="3"/>
      <c r="C30" s="3"/>
      <c r="D30" s="2"/>
      <c r="E30" s="2"/>
      <c r="F30" s="2"/>
      <c r="G30" s="2"/>
      <c r="H30" s="2"/>
      <c r="I30" s="34"/>
      <c r="J30" s="32"/>
      <c r="K30" s="58"/>
    </row>
    <row r="31" spans="1:11" ht="16.5">
      <c r="A31" s="2"/>
      <c r="B31" s="3"/>
      <c r="C31" s="3"/>
      <c r="D31" s="32"/>
      <c r="E31" s="10"/>
      <c r="F31" s="2"/>
      <c r="G31" s="2"/>
      <c r="H31" s="2"/>
      <c r="I31" s="34"/>
      <c r="J31" s="32"/>
      <c r="K31" s="58"/>
    </row>
    <row r="32" spans="1:11" ht="16.5">
      <c r="A32" s="118"/>
      <c r="B32" s="110"/>
      <c r="C32" s="110"/>
      <c r="D32" s="110"/>
      <c r="E32" s="110"/>
      <c r="F32" s="110"/>
      <c r="G32" s="110"/>
      <c r="H32" s="31"/>
      <c r="I32" s="26"/>
      <c r="J32" s="59"/>
      <c r="K32" s="58"/>
    </row>
    <row r="33" spans="1:11" ht="15">
      <c r="A33" s="101"/>
      <c r="B33" s="102"/>
      <c r="C33" s="102"/>
      <c r="D33" s="102"/>
      <c r="E33" s="102"/>
      <c r="F33" s="102"/>
      <c r="G33" s="102"/>
      <c r="H33" s="102"/>
      <c r="I33" s="102"/>
      <c r="J33" s="103"/>
      <c r="K33" s="58"/>
    </row>
    <row r="34" spans="1:11" ht="15">
      <c r="A34" s="104"/>
      <c r="B34" s="105"/>
      <c r="C34" s="105"/>
      <c r="D34" s="105"/>
      <c r="E34" s="105"/>
      <c r="F34" s="105"/>
      <c r="G34" s="105"/>
      <c r="H34" s="105"/>
      <c r="I34" s="105"/>
      <c r="J34" s="106"/>
      <c r="K34" s="14"/>
    </row>
  </sheetData>
  <sheetProtection/>
  <mergeCells count="10">
    <mergeCell ref="B26:G26"/>
    <mergeCell ref="A27:G27"/>
    <mergeCell ref="A32:G32"/>
    <mergeCell ref="A33:J34"/>
    <mergeCell ref="A1:J2"/>
    <mergeCell ref="A4:G4"/>
    <mergeCell ref="A5:G5"/>
    <mergeCell ref="A18:G18"/>
    <mergeCell ref="B22:G22"/>
    <mergeCell ref="A23:F23"/>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Tin Hoc - Vien Thong THAI VU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Truong Vu</dc:creator>
  <cp:keywords/>
  <dc:description/>
  <cp:lastModifiedBy>Admin</cp:lastModifiedBy>
  <cp:lastPrinted>2017-05-23T04:06:01Z</cp:lastPrinted>
  <dcterms:created xsi:type="dcterms:W3CDTF">2013-06-09T23:59:06Z</dcterms:created>
  <dcterms:modified xsi:type="dcterms:W3CDTF">2017-10-27T01:13:12Z</dcterms:modified>
  <cp:category/>
  <cp:version/>
  <cp:contentType/>
  <cp:contentStatus/>
</cp:coreProperties>
</file>